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\\landisk-8776ae\事務局共有\データ格納先（大分類）\20.選手・役員情報(登録・ﾊﾟｽﾎﾟｰﾄ等)\★審判関係\"/>
    </mc:Choice>
  </mc:AlternateContent>
  <xr:revisionPtr revIDLastSave="0" documentId="13_ncr:1_{C0617924-4E5F-456F-B8D8-F89C44FFA30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審判ワッペン・手帳申込書" sheetId="8" r:id="rId1"/>
    <sheet name="(例)" sheetId="3" r:id="rId2"/>
  </sheets>
  <definedNames>
    <definedName name="_xlnm.Print_Area" localSheetId="1">'(例)'!$A$1:$I$35</definedName>
    <definedName name="_xlnm.Print_Area" localSheetId="0">審判ワッペン・手帳申込書!$A$1:$I$35</definedName>
    <definedName name="月" localSheetId="1">'(例)'!$O$54:$O$65</definedName>
    <definedName name="月" localSheetId="0">審判ワッペン・手帳申込書!$O$54:$O$65</definedName>
    <definedName name="月">#REF!</definedName>
    <definedName name="西暦" localSheetId="1">'(例)'!$N$55:$N$64</definedName>
    <definedName name="西暦" localSheetId="0">審判ワッペン・手帳申込書!$N$55:$N$64</definedName>
    <definedName name="西暦">#REF!</definedName>
    <definedName name="都道府県①" localSheetId="1">'(例)'!$M$51:$M$97</definedName>
    <definedName name="都道府県①" localSheetId="0">審判ワッペン・手帳申込書!$M$51:$M$97</definedName>
    <definedName name="都道府県①">#REF!</definedName>
    <definedName name="都道府県②" localSheetId="1">'(例)'!$L$51:$L$97</definedName>
    <definedName name="都道府県②" localSheetId="0">審判ワッペン・手帳申込書!$L$51:$L$97</definedName>
    <definedName name="都道府県②">#REF!</definedName>
    <definedName name="日" localSheetId="1">'(例)'!$P$54:$P$84</definedName>
    <definedName name="日" localSheetId="0">審判ワッペン・手帳申込書!$P$54:$P$84</definedName>
    <definedName name="日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4" i="8" l="1"/>
  <c r="D24" i="8" s="1"/>
  <c r="C23" i="8"/>
  <c r="D23" i="8" s="1"/>
  <c r="C17" i="8"/>
  <c r="C22" i="8"/>
  <c r="D22" i="8" s="1"/>
  <c r="C21" i="8"/>
  <c r="D21" i="8" s="1"/>
  <c r="C20" i="8"/>
  <c r="D20" i="8" s="1"/>
  <c r="C19" i="8"/>
  <c r="E19" i="8" s="1"/>
  <c r="C18" i="8"/>
  <c r="E18" i="8" s="1"/>
  <c r="D25" i="8"/>
  <c r="I23" i="8"/>
  <c r="I22" i="8"/>
  <c r="I21" i="8"/>
  <c r="F17" i="8"/>
  <c r="H17" i="8" s="1"/>
  <c r="F17" i="3"/>
  <c r="H17" i="3" s="1"/>
  <c r="I22" i="3"/>
  <c r="I21" i="3"/>
  <c r="E24" i="3"/>
  <c r="D25" i="3"/>
  <c r="E23" i="3"/>
  <c r="D23" i="3"/>
  <c r="D20" i="3"/>
  <c r="E19" i="3"/>
  <c r="D19" i="3"/>
  <c r="E21" i="3"/>
  <c r="E18" i="3"/>
  <c r="D17" i="3"/>
  <c r="D24" i="3"/>
  <c r="C22" i="3"/>
  <c r="E22" i="3" s="1"/>
  <c r="D18" i="3"/>
  <c r="D21" i="3"/>
  <c r="D18" i="8" l="1"/>
  <c r="E24" i="8"/>
  <c r="E23" i="8"/>
  <c r="D19" i="8"/>
  <c r="E21" i="8"/>
  <c r="E22" i="8"/>
  <c r="I23" i="3"/>
  <c r="E26" i="3"/>
  <c r="D22" i="3"/>
  <c r="D26" i="3" s="1"/>
  <c r="E26" i="8" l="1"/>
  <c r="G24" i="3"/>
  <c r="D17" i="8" l="1"/>
  <c r="D26" i="8" s="1"/>
  <c r="G24" i="8" s="1"/>
</calcChain>
</file>

<file path=xl/sharedStrings.xml><?xml version="1.0" encoding="utf-8"?>
<sst xmlns="http://schemas.openxmlformats.org/spreadsheetml/2006/main" count="421" uniqueCount="200">
  <si>
    <t>一般社団法人 日本ボクシング連盟　御中</t>
    <rPh sb="0" eb="2">
      <t>イッパン</t>
    </rPh>
    <rPh sb="2" eb="4">
      <t>シャダン</t>
    </rPh>
    <rPh sb="4" eb="6">
      <t>ホウジン</t>
    </rPh>
    <rPh sb="7" eb="9">
      <t>ニホン</t>
    </rPh>
    <rPh sb="14" eb="16">
      <t>レンメイ</t>
    </rPh>
    <rPh sb="17" eb="19">
      <t>オンチュウ</t>
    </rPh>
    <phoneticPr fontId="1"/>
  </si>
  <si>
    <t>№</t>
    <phoneticPr fontId="1"/>
  </si>
  <si>
    <t>資格</t>
    <rPh sb="0" eb="2">
      <t>シカク</t>
    </rPh>
    <phoneticPr fontId="1"/>
  </si>
  <si>
    <t>北海道</t>
  </si>
  <si>
    <t>青森</t>
  </si>
  <si>
    <t>岩手</t>
  </si>
  <si>
    <t>宮城</t>
  </si>
  <si>
    <t>秋田</t>
  </si>
  <si>
    <t>山形</t>
  </si>
  <si>
    <t>福島</t>
  </si>
  <si>
    <t>茨城</t>
  </si>
  <si>
    <t>栃木</t>
  </si>
  <si>
    <t>群馬</t>
  </si>
  <si>
    <t>埼玉</t>
  </si>
  <si>
    <t>千葉</t>
  </si>
  <si>
    <t>東京</t>
  </si>
  <si>
    <t>神奈川</t>
  </si>
  <si>
    <t>山梨</t>
  </si>
  <si>
    <t>新潟</t>
  </si>
  <si>
    <t>長野</t>
  </si>
  <si>
    <t>富山</t>
  </si>
  <si>
    <t>石川</t>
  </si>
  <si>
    <t>福井</t>
  </si>
  <si>
    <t>静岡</t>
  </si>
  <si>
    <t>愛知</t>
  </si>
  <si>
    <t>三重</t>
  </si>
  <si>
    <t>岐阜</t>
  </si>
  <si>
    <t>滋賀</t>
  </si>
  <si>
    <t>京都</t>
  </si>
  <si>
    <t>大阪</t>
  </si>
  <si>
    <t>兵庫</t>
  </si>
  <si>
    <t>奈良</t>
  </si>
  <si>
    <t>和歌山</t>
  </si>
  <si>
    <t>鳥取</t>
  </si>
  <si>
    <t>島根</t>
  </si>
  <si>
    <t>岡山</t>
  </si>
  <si>
    <t>広島</t>
  </si>
  <si>
    <t>山口</t>
  </si>
  <si>
    <t>香川</t>
  </si>
  <si>
    <t>徳島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</si>
  <si>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</si>
  <si>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</si>
  <si>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</si>
  <si>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</si>
  <si>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</si>
  <si>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</si>
  <si>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</si>
  <si>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</si>
  <si>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鹿児島</t>
  </si>
  <si>
    <t>沖縄</t>
  </si>
  <si>
    <t>○</t>
  </si>
  <si>
    <t>人数</t>
    <rPh sb="0" eb="2">
      <t>ニンズウ</t>
    </rPh>
    <phoneticPr fontId="1"/>
  </si>
  <si>
    <t>確認者氏名</t>
    <rPh sb="0" eb="2">
      <t>カクニン</t>
    </rPh>
    <rPh sb="2" eb="3">
      <t>シャ</t>
    </rPh>
    <rPh sb="3" eb="5">
      <t>シメイ</t>
    </rPh>
    <phoneticPr fontId="1"/>
  </si>
  <si>
    <t>１月</t>
    <rPh sb="1" eb="2">
      <t>ガツ</t>
    </rPh>
    <phoneticPr fontId="1"/>
  </si>
  <si>
    <t>２月</t>
    <rPh sb="1" eb="2">
      <t>ガツ</t>
    </rPh>
    <phoneticPr fontId="1"/>
  </si>
  <si>
    <t>３月</t>
    <rPh sb="1" eb="2">
      <t>ガツ</t>
    </rPh>
    <phoneticPr fontId="1"/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</si>
  <si>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</si>
  <si>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</si>
  <si>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</si>
  <si>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</si>
  <si>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</si>
  <si>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</si>
  <si>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</si>
  <si>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</si>
  <si>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</si>
  <si>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１日</t>
    <rPh sb="1" eb="2">
      <t>ニチ</t>
    </rPh>
    <phoneticPr fontId="1"/>
  </si>
  <si>
    <t>２日</t>
    <rPh sb="1" eb="2">
      <t>ニチ</t>
    </rPh>
    <phoneticPr fontId="1"/>
  </si>
  <si>
    <t>３日</t>
    <rPh sb="1" eb="2">
      <t>ニチ</t>
    </rPh>
    <phoneticPr fontId="1"/>
  </si>
  <si>
    <t>４日</t>
    <rPh sb="1" eb="2">
      <t>ニチ</t>
    </rPh>
    <phoneticPr fontId="1"/>
  </si>
  <si>
    <t>５日</t>
    <rPh sb="1" eb="2">
      <t>ニチ</t>
    </rPh>
    <phoneticPr fontId="1"/>
  </si>
  <si>
    <t>６日</t>
    <rPh sb="1" eb="2">
      <t>ニチ</t>
    </rPh>
    <phoneticPr fontId="1"/>
  </si>
  <si>
    <t>７日</t>
    <rPh sb="1" eb="2">
      <t>ニチ</t>
    </rPh>
    <phoneticPr fontId="1"/>
  </si>
  <si>
    <t>８日</t>
    <rPh sb="1" eb="2">
      <t>ニチ</t>
    </rPh>
    <phoneticPr fontId="1"/>
  </si>
  <si>
    <t>９日</t>
    <rPh sb="1" eb="2">
      <t>ニチ</t>
    </rPh>
    <phoneticPr fontId="1"/>
  </si>
  <si>
    <t>１０日</t>
    <rPh sb="2" eb="3">
      <t>ニチ</t>
    </rPh>
    <phoneticPr fontId="1"/>
  </si>
  <si>
    <t>１１日</t>
    <rPh sb="2" eb="3">
      <t>ニチ</t>
    </rPh>
    <phoneticPr fontId="1"/>
  </si>
  <si>
    <t>１２日</t>
    <rPh sb="2" eb="3">
      <t>ニチ</t>
    </rPh>
    <phoneticPr fontId="1"/>
  </si>
  <si>
    <t>１３日</t>
    <rPh sb="2" eb="3">
      <t>ニチ</t>
    </rPh>
    <phoneticPr fontId="1"/>
  </si>
  <si>
    <t>１４日</t>
    <rPh sb="2" eb="3">
      <t>ニチ</t>
    </rPh>
    <phoneticPr fontId="1"/>
  </si>
  <si>
    <t>１５日</t>
    <rPh sb="2" eb="3">
      <t>ニチ</t>
    </rPh>
    <phoneticPr fontId="1"/>
  </si>
  <si>
    <t>１６日</t>
    <rPh sb="2" eb="3">
      <t>ニチ</t>
    </rPh>
    <phoneticPr fontId="1"/>
  </si>
  <si>
    <t>１７日</t>
    <rPh sb="2" eb="3">
      <t>ニチ</t>
    </rPh>
    <phoneticPr fontId="1"/>
  </si>
  <si>
    <t>１８日</t>
    <rPh sb="2" eb="3">
      <t>ニチ</t>
    </rPh>
    <phoneticPr fontId="1"/>
  </si>
  <si>
    <t>１９日</t>
    <rPh sb="2" eb="3">
      <t>ニチ</t>
    </rPh>
    <phoneticPr fontId="1"/>
  </si>
  <si>
    <t>２０日</t>
    <rPh sb="2" eb="3">
      <t>ニチ</t>
    </rPh>
    <phoneticPr fontId="1"/>
  </si>
  <si>
    <t>２１日</t>
    <rPh sb="2" eb="3">
      <t>ニチ</t>
    </rPh>
    <phoneticPr fontId="1"/>
  </si>
  <si>
    <t>２２日</t>
    <rPh sb="2" eb="3">
      <t>ニチ</t>
    </rPh>
    <phoneticPr fontId="1"/>
  </si>
  <si>
    <t>２３日</t>
    <rPh sb="2" eb="3">
      <t>ニチ</t>
    </rPh>
    <phoneticPr fontId="1"/>
  </si>
  <si>
    <t>２４日</t>
    <rPh sb="2" eb="3">
      <t>ニチ</t>
    </rPh>
    <phoneticPr fontId="1"/>
  </si>
  <si>
    <t>２５日</t>
    <rPh sb="2" eb="3">
      <t>ニチ</t>
    </rPh>
    <phoneticPr fontId="1"/>
  </si>
  <si>
    <t>２６日</t>
    <rPh sb="2" eb="3">
      <t>ニチ</t>
    </rPh>
    <phoneticPr fontId="1"/>
  </si>
  <si>
    <t>２７日</t>
    <rPh sb="2" eb="3">
      <t>ニチ</t>
    </rPh>
    <phoneticPr fontId="1"/>
  </si>
  <si>
    <t>２８日</t>
    <rPh sb="2" eb="3">
      <t>ニチ</t>
    </rPh>
    <phoneticPr fontId="1"/>
  </si>
  <si>
    <t>２９日</t>
    <rPh sb="2" eb="3">
      <t>ニチ</t>
    </rPh>
    <phoneticPr fontId="1"/>
  </si>
  <si>
    <t>３０日</t>
    <rPh sb="2" eb="3">
      <t>ニチ</t>
    </rPh>
    <phoneticPr fontId="1"/>
  </si>
  <si>
    <t>３１日</t>
    <rPh sb="2" eb="3">
      <t>ニチ</t>
    </rPh>
    <phoneticPr fontId="1"/>
  </si>
  <si>
    <t>２０２２年</t>
    <rPh sb="4" eb="5">
      <t>ネン</t>
    </rPh>
    <phoneticPr fontId="1"/>
  </si>
  <si>
    <t>２０２３年</t>
    <rPh sb="4" eb="5">
      <t>ネン</t>
    </rPh>
    <phoneticPr fontId="1"/>
  </si>
  <si>
    <t>２０２４年</t>
    <rPh sb="4" eb="5">
      <t>ネン</t>
    </rPh>
    <phoneticPr fontId="1"/>
  </si>
  <si>
    <t>２０２５年</t>
    <rPh sb="4" eb="5">
      <t>ネン</t>
    </rPh>
    <phoneticPr fontId="1"/>
  </si>
  <si>
    <t>認定料</t>
    <rPh sb="0" eb="2">
      <t>ニンテイ</t>
    </rPh>
    <rPh sb="2" eb="3">
      <t>リョウ</t>
    </rPh>
    <phoneticPr fontId="1"/>
  </si>
  <si>
    <t>ワッペン代</t>
    <rPh sb="4" eb="5">
      <t>ダイ</t>
    </rPh>
    <phoneticPr fontId="1"/>
  </si>
  <si>
    <t>冊</t>
    <rPh sb="0" eb="1">
      <t>サツ</t>
    </rPh>
    <phoneticPr fontId="1"/>
  </si>
  <si>
    <t>手帳代</t>
    <rPh sb="0" eb="2">
      <t>テチョウ</t>
    </rPh>
    <rPh sb="2" eb="3">
      <t>ダイ</t>
    </rPh>
    <phoneticPr fontId="1"/>
  </si>
  <si>
    <t>合計</t>
    <rPh sb="0" eb="2">
      <t>ゴウケイ</t>
    </rPh>
    <phoneticPr fontId="1"/>
  </si>
  <si>
    <t>手帳</t>
    <rPh sb="0" eb="2">
      <t>テチョウ</t>
    </rPh>
    <phoneticPr fontId="1"/>
  </si>
  <si>
    <t>購入する者は○</t>
    <rPh sb="0" eb="2">
      <t>コウニュウ</t>
    </rPh>
    <rPh sb="4" eb="5">
      <t>モノ</t>
    </rPh>
    <phoneticPr fontId="1"/>
  </si>
  <si>
    <t>日中連絡先</t>
    <rPh sb="0" eb="2">
      <t>ニッチュウ</t>
    </rPh>
    <rPh sb="2" eb="4">
      <t>レンラク</t>
    </rPh>
    <rPh sb="4" eb="5">
      <t>サキ</t>
    </rPh>
    <phoneticPr fontId="1"/>
  </si>
  <si>
    <t>北海道</t>
    <rPh sb="0" eb="3">
      <t>ホッカイドウ</t>
    </rPh>
    <phoneticPr fontId="1"/>
  </si>
  <si>
    <t>青森県</t>
    <rPh sb="0" eb="3">
      <t>アオモリケン</t>
    </rPh>
    <phoneticPr fontId="1"/>
  </si>
  <si>
    <t>岩手県</t>
    <rPh sb="0" eb="3">
      <t>イワテケン</t>
    </rPh>
    <phoneticPr fontId="1"/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</si>
  <si>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</si>
  <si>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</si>
  <si>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</si>
  <si>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</si>
  <si>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</si>
  <si>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</si>
  <si>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</si>
  <si>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</si>
  <si>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</si>
  <si>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</si>
  <si>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</si>
  <si>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</si>
  <si>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</si>
  <si>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</si>
  <si>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</si>
  <si>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</si>
  <si>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</si>
  <si>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</si>
  <si>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</si>
  <si>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</si>
  <si>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</si>
  <si>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</si>
  <si>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</si>
  <si>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</si>
  <si>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</si>
  <si>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</si>
  <si>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</si>
  <si>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</si>
  <si>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</si>
  <si>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</si>
  <si>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</si>
  <si>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</si>
  <si>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</si>
  <si>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</si>
  <si>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</si>
  <si>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</si>
  <si>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</si>
  <si>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</si>
  <si>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</si>
  <si>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</si>
  <si>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</si>
  <si>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</si>
  <si>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</si>
  <si>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</si>
  <si>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振込先：みずほ銀行 渋谷支店（210）普通9021179　一般社団法人日本ボクシング連盟</t>
    <phoneticPr fontId="2"/>
  </si>
  <si>
    <t>所属連盟から合計金額を　12月　31日に上記口座へ振り込みました。</t>
    <rPh sb="0" eb="2">
      <t>ショゾク</t>
    </rPh>
    <rPh sb="2" eb="4">
      <t>レンメイ</t>
    </rPh>
    <rPh sb="6" eb="8">
      <t>ゴウケイ</t>
    </rPh>
    <rPh sb="8" eb="10">
      <t>キンガク</t>
    </rPh>
    <rPh sb="14" eb="15">
      <t>ツキ</t>
    </rPh>
    <rPh sb="18" eb="19">
      <t>ヒ</t>
    </rPh>
    <rPh sb="20" eb="22">
      <t>ジョウキ</t>
    </rPh>
    <rPh sb="22" eb="24">
      <t>コウザ</t>
    </rPh>
    <rPh sb="25" eb="26">
      <t>フ</t>
    </rPh>
    <rPh sb="27" eb="28">
      <t>コ</t>
    </rPh>
    <phoneticPr fontId="1"/>
  </si>
  <si>
    <t>２０２６年</t>
    <rPh sb="4" eb="5">
      <t>ネン</t>
    </rPh>
    <phoneticPr fontId="1"/>
  </si>
  <si>
    <t>２０２７年</t>
    <rPh sb="4" eb="5">
      <t>ネン</t>
    </rPh>
    <phoneticPr fontId="1"/>
  </si>
  <si>
    <t>２０２８年</t>
    <rPh sb="4" eb="5">
      <t>ネン</t>
    </rPh>
    <phoneticPr fontId="1"/>
  </si>
  <si>
    <t>A級R/J</t>
    <rPh sb="1" eb="2">
      <t>キュウ</t>
    </rPh>
    <phoneticPr fontId="1"/>
  </si>
  <si>
    <t>A級 J</t>
    <rPh sb="1" eb="2">
      <t>キュウ</t>
    </rPh>
    <phoneticPr fontId="1"/>
  </si>
  <si>
    <t>B級R/J</t>
    <rPh sb="1" eb="2">
      <t>キュウ</t>
    </rPh>
    <phoneticPr fontId="2"/>
  </si>
  <si>
    <t>NTO</t>
  </si>
  <si>
    <t>ブロックNTO</t>
  </si>
  <si>
    <t>B級 J</t>
    <rPh sb="1" eb="2">
      <t>キュウ</t>
    </rPh>
    <phoneticPr fontId="2"/>
  </si>
  <si>
    <t>C級R/J</t>
    <rPh sb="1" eb="2">
      <t>キュウ</t>
    </rPh>
    <phoneticPr fontId="2"/>
  </si>
  <si>
    <t>C級 J</t>
    <rPh sb="1" eb="2">
      <t>キュウ</t>
    </rPh>
    <phoneticPr fontId="2"/>
  </si>
  <si>
    <t>氏  名</t>
    <rPh sb="0" eb="1">
      <t>シ</t>
    </rPh>
    <rPh sb="3" eb="4">
      <t>メイ</t>
    </rPh>
    <phoneticPr fontId="1"/>
  </si>
  <si>
    <t>ジャパン　ボクシング</t>
    <phoneticPr fontId="2"/>
  </si>
  <si>
    <t>日連　太朗</t>
    <rPh sb="0" eb="1">
      <t>ニチ</t>
    </rPh>
    <rPh sb="1" eb="2">
      <t>レン</t>
    </rPh>
    <rPh sb="3" eb="4">
      <t>タ</t>
    </rPh>
    <rPh sb="4" eb="5">
      <t>ロウ</t>
    </rPh>
    <phoneticPr fontId="2"/>
  </si>
  <si>
    <t>ワッペン再発行</t>
    <rPh sb="4" eb="7">
      <t>サイハッコウ</t>
    </rPh>
    <phoneticPr fontId="2"/>
  </si>
  <si>
    <t>２０２９年</t>
    <rPh sb="4" eb="5">
      <t>ネン</t>
    </rPh>
    <phoneticPr fontId="1"/>
  </si>
  <si>
    <t>２０３０年</t>
    <rPh sb="4" eb="5">
      <t>ネン</t>
    </rPh>
    <phoneticPr fontId="1"/>
  </si>
  <si>
    <t>資　格</t>
    <rPh sb="0" eb="1">
      <t>シ</t>
    </rPh>
    <rPh sb="2" eb="3">
      <t>カク</t>
    </rPh>
    <phoneticPr fontId="1"/>
  </si>
  <si>
    <t>拳闘　二郎</t>
    <rPh sb="0" eb="2">
      <t>ケントウ</t>
    </rPh>
    <rPh sb="3" eb="5">
      <t>ジロウ</t>
    </rPh>
    <phoneticPr fontId="2"/>
  </si>
  <si>
    <t>山田　花子</t>
    <rPh sb="0" eb="2">
      <t>ヤマダ</t>
    </rPh>
    <rPh sb="3" eb="5">
      <t>ハナコ</t>
    </rPh>
    <phoneticPr fontId="2"/>
  </si>
  <si>
    <t>ボクシング連盟</t>
    <rPh sb="5" eb="7">
      <t>レンメイ</t>
    </rPh>
    <phoneticPr fontId="2"/>
  </si>
  <si>
    <t>審判ワッペン・手帳申込書</t>
    <rPh sb="0" eb="2">
      <t>シンパン</t>
    </rPh>
    <rPh sb="7" eb="9">
      <t>テチョウ</t>
    </rPh>
    <rPh sb="9" eb="12">
      <t>モウシコミショ</t>
    </rPh>
    <phoneticPr fontId="1"/>
  </si>
  <si>
    <t>携帯電話番号</t>
    <rPh sb="0" eb="4">
      <t>ケイタイデンワ</t>
    </rPh>
    <rPh sb="4" eb="6">
      <t>バンゴウ</t>
    </rPh>
    <phoneticPr fontId="2"/>
  </si>
  <si>
    <t>000-0000-0000</t>
    <phoneticPr fontId="2"/>
  </si>
  <si>
    <t>ワッペン・認定料 合計</t>
    <rPh sb="5" eb="8">
      <t>ニンテイリョウ</t>
    </rPh>
    <rPh sb="9" eb="11">
      <t>ゴウケイ</t>
    </rPh>
    <phoneticPr fontId="1"/>
  </si>
  <si>
    <t>審判資格更新</t>
    <rPh sb="0" eb="4">
      <t>シンパンシカク</t>
    </rPh>
    <rPh sb="4" eb="6">
      <t>コウシン</t>
    </rPh>
    <phoneticPr fontId="1"/>
  </si>
  <si>
    <t>資格</t>
    <rPh sb="0" eb="2">
      <t>シカク</t>
    </rPh>
    <phoneticPr fontId="2"/>
  </si>
  <si>
    <t>人数</t>
    <rPh sb="0" eb="2">
      <t>ニンズウ</t>
    </rPh>
    <phoneticPr fontId="2"/>
  </si>
  <si>
    <t>更新料</t>
    <rPh sb="0" eb="3">
      <t>コウシンリョウ</t>
    </rPh>
    <phoneticPr fontId="2"/>
  </si>
  <si>
    <t>審判更新</t>
    <rPh sb="0" eb="2">
      <t>シンパン</t>
    </rPh>
    <rPh sb="2" eb="4">
      <t>コウシン</t>
    </rPh>
    <phoneticPr fontId="2"/>
  </si>
  <si>
    <t>鈴木　一郎</t>
    <rPh sb="0" eb="2">
      <t>スズキ</t>
    </rPh>
    <rPh sb="3" eb="5">
      <t>イチロウ</t>
    </rPh>
    <phoneticPr fontId="2"/>
  </si>
  <si>
    <t>更新料合計</t>
    <rPh sb="0" eb="5">
      <t>コウシンリョウゴウケイ</t>
    </rPh>
    <phoneticPr fontId="2"/>
  </si>
  <si>
    <t>所属
都道府県</t>
    <rPh sb="0" eb="2">
      <t>ショゾク</t>
    </rPh>
    <rPh sb="3" eb="7">
      <t>トドウフケン</t>
    </rPh>
    <phoneticPr fontId="1"/>
  </si>
  <si>
    <t>佐藤　桜子</t>
    <rPh sb="0" eb="2">
      <t>サトウ</t>
    </rPh>
    <rPh sb="3" eb="5">
      <t>サクラコ</t>
    </rPh>
    <phoneticPr fontId="2"/>
  </si>
  <si>
    <t>再発行</t>
    <phoneticPr fontId="2"/>
  </si>
  <si>
    <t>備 考</t>
    <rPh sb="0" eb="1">
      <t>ビ</t>
    </rPh>
    <rPh sb="2" eb="3">
      <t>コウ</t>
    </rPh>
    <phoneticPr fontId="2"/>
  </si>
  <si>
    <t>拳闘　日連　　　　　　　　　</t>
    <rPh sb="0" eb="2">
      <t>ケントウ</t>
    </rPh>
    <rPh sb="3" eb="5">
      <t>ニチレン</t>
    </rPh>
    <phoneticPr fontId="1"/>
  </si>
  <si>
    <t>備　考
(ワッペン再発行・手帳追加購入等)</t>
    <rPh sb="0" eb="1">
      <t>ビ</t>
    </rPh>
    <rPh sb="2" eb="3">
      <t>コウ</t>
    </rPh>
    <rPh sb="9" eb="12">
      <t>サイハッコウ</t>
    </rPh>
    <rPh sb="13" eb="15">
      <t>テチョウ</t>
    </rPh>
    <rPh sb="15" eb="17">
      <t>ツイカ</t>
    </rPh>
    <rPh sb="17" eb="19">
      <t>コウニュウ</t>
    </rPh>
    <rPh sb="19" eb="20">
      <t>トウ</t>
    </rPh>
    <phoneticPr fontId="1"/>
  </si>
  <si>
    <t>記入ページ不足のため</t>
    <rPh sb="0" eb="2">
      <t>キニュウ</t>
    </rPh>
    <rPh sb="5" eb="7">
      <t>ブソク</t>
    </rPh>
    <phoneticPr fontId="2"/>
  </si>
  <si>
    <t>所属連盟から合計金額を　　月　　日に上記口座へ振り込みました。</t>
    <rPh sb="0" eb="2">
      <t>ショゾク</t>
    </rPh>
    <rPh sb="2" eb="4">
      <t>レンメイ</t>
    </rPh>
    <rPh sb="6" eb="8">
      <t>ゴウケイ</t>
    </rPh>
    <rPh sb="8" eb="10">
      <t>キンガク</t>
    </rPh>
    <rPh sb="13" eb="14">
      <t>ツキ</t>
    </rPh>
    <rPh sb="16" eb="17">
      <t>ヒ</t>
    </rPh>
    <rPh sb="18" eb="20">
      <t>ジョウキ</t>
    </rPh>
    <rPh sb="20" eb="22">
      <t>コウザ</t>
    </rPh>
    <rPh sb="23" eb="24">
      <t>フ</t>
    </rPh>
    <rPh sb="25" eb="26">
      <t>コ</t>
    </rPh>
    <phoneticPr fontId="1"/>
  </si>
  <si>
    <t>備 考(送付先等)</t>
    <rPh sb="0" eb="1">
      <t>ビ</t>
    </rPh>
    <rPh sb="2" eb="3">
      <t>コウ</t>
    </rPh>
    <rPh sb="4" eb="8">
      <t>ソウフサキトウ</t>
    </rPh>
    <phoneticPr fontId="2"/>
  </si>
  <si>
    <t>公益社団法人 日本ボクシング連盟　御中</t>
    <rPh sb="0" eb="2">
      <t>コウエキ</t>
    </rPh>
    <rPh sb="2" eb="4">
      <t>シャダン</t>
    </rPh>
    <rPh sb="4" eb="6">
      <t>ホウジン</t>
    </rPh>
    <rPh sb="7" eb="9">
      <t>ニホン</t>
    </rPh>
    <rPh sb="14" eb="16">
      <t>レンメイ</t>
    </rPh>
    <rPh sb="17" eb="19">
      <t>オンチュウ</t>
    </rPh>
    <phoneticPr fontId="1"/>
  </si>
  <si>
    <t>振込先：みずほ銀行 渋谷支店（210）普通9021179　公益社団法人日本ボクシング連盟</t>
    <rPh sb="29" eb="31">
      <t>コウエキ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</si>
</sst>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¥&quot;#,##0;&quot;¥&quot;\-#,##0"/>
    <numFmt numFmtId="42" formatCode="_ &quot;¥&quot;* #,##0_ ;_ &quot;¥&quot;* \-#,##0_ ;_ &quot;¥&quot;* &quot;-&quot;_ ;_ @_ "/>
    <numFmt numFmtId="41" formatCode="_ * #,##0_ ;_ * \-#,##0_ ;_ * &quot;-&quot;_ ;_ @_ "/>
  </numFmts>
  <fonts count="1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b/>
      <sz val="24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b/>
      <sz val="38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8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medium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34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4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8" fillId="2" borderId="9" xfId="0" applyFont="1" applyFill="1" applyBorder="1" applyAlignment="1" applyProtection="1">
      <alignment horizontal="center" vertical="center" shrinkToFit="1"/>
      <protection locked="0"/>
    </xf>
    <xf numFmtId="0" fontId="3" fillId="2" borderId="1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right" vertical="center" shrinkToFit="1"/>
    </xf>
    <xf numFmtId="0" fontId="4" fillId="2" borderId="0" xfId="0" applyFont="1" applyFill="1" applyAlignment="1">
      <alignment horizontal="center" vertical="center" shrinkToFit="1"/>
    </xf>
    <xf numFmtId="0" fontId="3" fillId="2" borderId="0" xfId="0" applyFont="1" applyFill="1">
      <alignment vertical="center"/>
    </xf>
    <xf numFmtId="41" fontId="4" fillId="2" borderId="8" xfId="0" applyNumberFormat="1" applyFont="1" applyFill="1" applyBorder="1" applyAlignment="1">
      <alignment vertical="center" shrinkToFit="1"/>
    </xf>
    <xf numFmtId="0" fontId="3" fillId="2" borderId="0" xfId="0" applyFont="1" applyFill="1" applyAlignment="1" applyProtection="1">
      <alignment horizontal="center" vertical="center"/>
      <protection locked="0"/>
    </xf>
    <xf numFmtId="0" fontId="3" fillId="2" borderId="0" xfId="0" applyFont="1" applyFill="1" applyAlignment="1" applyProtection="1">
      <alignment horizontal="left" vertical="center"/>
      <protection locked="0"/>
    </xf>
    <xf numFmtId="0" fontId="3" fillId="2" borderId="0" xfId="0" applyFont="1" applyFill="1" applyAlignment="1" applyProtection="1">
      <alignment horizontal="right" vertical="center"/>
      <protection locked="0"/>
    </xf>
    <xf numFmtId="41" fontId="4" fillId="2" borderId="8" xfId="0" applyNumberFormat="1" applyFont="1" applyFill="1" applyBorder="1" applyAlignment="1">
      <alignment horizontal="center" vertical="center"/>
    </xf>
    <xf numFmtId="41" fontId="4" fillId="0" borderId="14" xfId="0" applyNumberFormat="1" applyFont="1" applyBorder="1" applyAlignment="1">
      <alignment horizontal="right" vertical="center"/>
    </xf>
    <xf numFmtId="0" fontId="8" fillId="2" borderId="2" xfId="0" applyFont="1" applyFill="1" applyBorder="1" applyAlignment="1" applyProtection="1">
      <alignment horizontal="center" vertical="center"/>
      <protection locked="0"/>
    </xf>
    <xf numFmtId="0" fontId="3" fillId="2" borderId="11" xfId="0" applyFont="1" applyFill="1" applyBorder="1" applyAlignment="1">
      <alignment horizontal="center" vertical="center"/>
    </xf>
    <xf numFmtId="0" fontId="8" fillId="2" borderId="20" xfId="0" applyFont="1" applyFill="1" applyBorder="1" applyAlignment="1" applyProtection="1">
      <alignment horizontal="center" vertical="center" shrinkToFit="1"/>
      <protection locked="0"/>
    </xf>
    <xf numFmtId="0" fontId="8" fillId="2" borderId="20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right" vertical="center"/>
      <protection locked="0"/>
    </xf>
    <xf numFmtId="0" fontId="3" fillId="2" borderId="4" xfId="0" applyFont="1" applyFill="1" applyBorder="1" applyProtection="1">
      <alignment vertical="center"/>
      <protection locked="0"/>
    </xf>
    <xf numFmtId="0" fontId="3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vertical="center" wrapText="1" shrinkToFit="1"/>
    </xf>
    <xf numFmtId="0" fontId="4" fillId="2" borderId="5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vertical="center" shrinkToFit="1"/>
    </xf>
    <xf numFmtId="0" fontId="4" fillId="2" borderId="17" xfId="0" applyFont="1" applyFill="1" applyBorder="1" applyAlignment="1">
      <alignment vertical="center" shrinkToFit="1"/>
    </xf>
    <xf numFmtId="0" fontId="4" fillId="2" borderId="17" xfId="0" applyFont="1" applyFill="1" applyBorder="1" applyAlignment="1">
      <alignment vertical="center" wrapText="1" shrinkToFit="1"/>
    </xf>
    <xf numFmtId="0" fontId="8" fillId="2" borderId="15" xfId="0" applyFont="1" applyFill="1" applyBorder="1" applyAlignment="1" applyProtection="1">
      <alignment horizontal="center" vertical="center" shrinkToFit="1"/>
      <protection locked="0"/>
    </xf>
    <xf numFmtId="0" fontId="8" fillId="2" borderId="12" xfId="0" applyFont="1" applyFill="1" applyBorder="1" applyAlignment="1" applyProtection="1">
      <alignment horizontal="center" vertical="center"/>
      <protection locked="0"/>
    </xf>
    <xf numFmtId="0" fontId="8" fillId="2" borderId="13" xfId="0" applyFont="1" applyFill="1" applyBorder="1" applyAlignment="1" applyProtection="1">
      <alignment horizontal="center" vertical="center"/>
      <protection locked="0"/>
    </xf>
    <xf numFmtId="0" fontId="8" fillId="2" borderId="2" xfId="0" applyFont="1" applyFill="1" applyBorder="1" applyAlignment="1" applyProtection="1">
      <alignment horizontal="center" vertical="center" shrinkToFit="1"/>
      <protection locked="0"/>
    </xf>
    <xf numFmtId="0" fontId="3" fillId="2" borderId="13" xfId="0" applyFont="1" applyFill="1" applyBorder="1" applyAlignment="1" applyProtection="1">
      <alignment horizontal="center" vertical="center" shrinkToFit="1"/>
      <protection locked="0"/>
    </xf>
    <xf numFmtId="0" fontId="3" fillId="2" borderId="38" xfId="0" applyFont="1" applyFill="1" applyBorder="1" applyAlignment="1" applyProtection="1">
      <alignment horizontal="center" vertical="center" shrinkToFit="1"/>
      <protection locked="0"/>
    </xf>
    <xf numFmtId="0" fontId="3" fillId="2" borderId="39" xfId="0" applyFont="1" applyFill="1" applyBorder="1" applyAlignment="1" applyProtection="1">
      <alignment horizontal="center" vertical="center" shrinkToFit="1"/>
      <protection locked="0"/>
    </xf>
    <xf numFmtId="0" fontId="3" fillId="0" borderId="34" xfId="0" applyFont="1" applyBorder="1" applyAlignment="1">
      <alignment horizontal="center" vertical="center" wrapText="1" shrinkToFit="1"/>
    </xf>
    <xf numFmtId="0" fontId="7" fillId="0" borderId="23" xfId="0" applyFont="1" applyBorder="1" applyAlignment="1">
      <alignment horizontal="center" vertical="center" wrapText="1" shrinkToFit="1"/>
    </xf>
    <xf numFmtId="41" fontId="4" fillId="2" borderId="5" xfId="0" applyNumberFormat="1" applyFont="1" applyFill="1" applyBorder="1" applyAlignment="1">
      <alignment horizontal="right" vertical="center" shrinkToFit="1"/>
    </xf>
    <xf numFmtId="41" fontId="4" fillId="2" borderId="5" xfId="0" applyNumberFormat="1" applyFont="1" applyFill="1" applyBorder="1" applyAlignment="1">
      <alignment horizontal="center" vertical="center" shrinkToFit="1"/>
    </xf>
    <xf numFmtId="0" fontId="4" fillId="2" borderId="10" xfId="0" applyFont="1" applyFill="1" applyBorder="1" applyAlignment="1">
      <alignment horizontal="center" vertical="center" shrinkToFit="1"/>
    </xf>
    <xf numFmtId="0" fontId="4" fillId="2" borderId="31" xfId="0" applyFont="1" applyFill="1" applyBorder="1" applyAlignment="1">
      <alignment horizontal="center" vertical="center" shrinkToFit="1"/>
    </xf>
    <xf numFmtId="41" fontId="4" fillId="2" borderId="31" xfId="0" applyNumberFormat="1" applyFont="1" applyFill="1" applyBorder="1" applyAlignment="1">
      <alignment horizontal="center" vertical="center" shrinkToFit="1"/>
    </xf>
    <xf numFmtId="0" fontId="9" fillId="2" borderId="0" xfId="0" applyFont="1" applyFill="1" applyAlignment="1">
      <alignment horizontal="right" vertical="center" shrinkToFit="1"/>
    </xf>
    <xf numFmtId="42" fontId="6" fillId="2" borderId="0" xfId="0" applyNumberFormat="1" applyFont="1" applyFill="1" applyAlignment="1">
      <alignment horizontal="center" vertical="center" shrinkToFit="1"/>
    </xf>
    <xf numFmtId="42" fontId="6" fillId="2" borderId="0" xfId="0" applyNumberFormat="1" applyFont="1" applyFill="1" applyAlignment="1">
      <alignment vertical="center" shrinkToFit="1"/>
    </xf>
    <xf numFmtId="0" fontId="10" fillId="2" borderId="0" xfId="0" applyFont="1" applyFill="1" applyAlignment="1">
      <alignment horizontal="center" vertical="center" textRotation="255" shrinkToFit="1"/>
    </xf>
    <xf numFmtId="42" fontId="13" fillId="2" borderId="0" xfId="0" applyNumberFormat="1" applyFont="1" applyFill="1" applyAlignment="1">
      <alignment horizontal="center" vertical="center" shrinkToFit="1"/>
    </xf>
    <xf numFmtId="0" fontId="4" fillId="2" borderId="44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 wrapText="1" shrinkToFit="1"/>
    </xf>
    <xf numFmtId="5" fontId="9" fillId="2" borderId="53" xfId="0" applyNumberFormat="1" applyFont="1" applyFill="1" applyBorder="1" applyAlignment="1">
      <alignment horizontal="right" vertical="center" wrapText="1" shrinkToFit="1"/>
    </xf>
    <xf numFmtId="41" fontId="4" fillId="2" borderId="45" xfId="0" applyNumberFormat="1" applyFont="1" applyFill="1" applyBorder="1" applyAlignment="1">
      <alignment vertical="center" shrinkToFit="1"/>
    </xf>
    <xf numFmtId="42" fontId="6" fillId="2" borderId="25" xfId="0" applyNumberFormat="1" applyFont="1" applyFill="1" applyBorder="1" applyAlignment="1">
      <alignment horizontal="center" vertical="center" shrinkToFit="1"/>
    </xf>
    <xf numFmtId="42" fontId="6" fillId="2" borderId="26" xfId="0" applyNumberFormat="1" applyFont="1" applyFill="1" applyBorder="1" applyAlignment="1">
      <alignment vertical="center" shrinkToFit="1"/>
    </xf>
    <xf numFmtId="0" fontId="4" fillId="2" borderId="56" xfId="0" applyFont="1" applyFill="1" applyBorder="1" applyAlignment="1">
      <alignment horizontal="center" shrinkToFit="1"/>
    </xf>
    <xf numFmtId="41" fontId="4" fillId="2" borderId="56" xfId="0" applyNumberFormat="1" applyFont="1" applyFill="1" applyBorder="1" applyAlignment="1">
      <alignment horizontal="center" shrinkToFit="1"/>
    </xf>
    <xf numFmtId="41" fontId="4" fillId="2" borderId="57" xfId="0" quotePrefix="1" applyNumberFormat="1" applyFont="1" applyFill="1" applyBorder="1" applyAlignment="1">
      <alignment horizontal="left" shrinkToFit="1"/>
    </xf>
    <xf numFmtId="0" fontId="3" fillId="2" borderId="0" xfId="0" applyFont="1" applyFill="1" applyAlignment="1">
      <alignment vertical="top" shrinkToFit="1"/>
    </xf>
    <xf numFmtId="0" fontId="3" fillId="0" borderId="0" xfId="0" applyFont="1" applyAlignment="1">
      <alignment horizontal="left" vertical="center"/>
    </xf>
    <xf numFmtId="0" fontId="9" fillId="0" borderId="0" xfId="0" applyFont="1" applyAlignment="1">
      <alignment horizontal="center"/>
    </xf>
    <xf numFmtId="0" fontId="3" fillId="0" borderId="42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 wrapText="1" shrinkToFit="1"/>
    </xf>
    <xf numFmtId="0" fontId="3" fillId="0" borderId="45" xfId="0" applyFont="1" applyBorder="1" applyAlignment="1">
      <alignment horizontal="center" vertical="center" shrinkToFit="1"/>
    </xf>
    <xf numFmtId="0" fontId="3" fillId="0" borderId="33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4" fillId="2" borderId="40" xfId="0" applyFont="1" applyFill="1" applyBorder="1" applyAlignment="1" applyProtection="1">
      <alignment horizontal="center" vertical="center" shrinkToFit="1"/>
      <protection locked="0"/>
    </xf>
    <xf numFmtId="0" fontId="4" fillId="2" borderId="41" xfId="0" applyFont="1" applyFill="1" applyBorder="1" applyAlignment="1" applyProtection="1">
      <alignment horizontal="center" vertical="center" shrinkToFit="1"/>
      <protection locked="0"/>
    </xf>
    <xf numFmtId="0" fontId="4" fillId="2" borderId="29" xfId="0" applyFont="1" applyFill="1" applyBorder="1" applyAlignment="1" applyProtection="1">
      <alignment horizontal="center" vertical="center" shrinkToFit="1"/>
      <protection locked="0"/>
    </xf>
    <xf numFmtId="0" fontId="4" fillId="2" borderId="28" xfId="0" applyFont="1" applyFill="1" applyBorder="1" applyAlignment="1" applyProtection="1">
      <alignment horizontal="center" vertical="center" shrinkToFit="1"/>
      <protection locked="0"/>
    </xf>
    <xf numFmtId="0" fontId="4" fillId="2" borderId="36" xfId="0" applyFont="1" applyFill="1" applyBorder="1" applyAlignment="1" applyProtection="1">
      <alignment horizontal="center" vertical="center" shrinkToFit="1"/>
      <protection locked="0"/>
    </xf>
    <xf numFmtId="0" fontId="4" fillId="2" borderId="6" xfId="0" applyFont="1" applyFill="1" applyBorder="1" applyAlignment="1" applyProtection="1">
      <alignment horizontal="center" vertical="center" shrinkToFit="1"/>
      <protection locked="0"/>
    </xf>
    <xf numFmtId="0" fontId="4" fillId="2" borderId="16" xfId="0" applyFont="1" applyFill="1" applyBorder="1" applyAlignment="1" applyProtection="1">
      <alignment horizontal="center" vertical="center" shrinkToFit="1"/>
      <protection locked="0"/>
    </xf>
    <xf numFmtId="0" fontId="4" fillId="2" borderId="27" xfId="0" applyFont="1" applyFill="1" applyBorder="1" applyAlignment="1" applyProtection="1">
      <alignment horizontal="center" vertical="center" shrinkToFit="1"/>
      <protection locked="0"/>
    </xf>
    <xf numFmtId="0" fontId="4" fillId="2" borderId="5" xfId="0" applyFont="1" applyFill="1" applyBorder="1" applyAlignment="1" applyProtection="1">
      <alignment horizontal="center" vertical="center" shrinkToFit="1"/>
      <protection locked="0"/>
    </xf>
    <xf numFmtId="0" fontId="4" fillId="2" borderId="17" xfId="0" applyFont="1" applyFill="1" applyBorder="1" applyAlignment="1" applyProtection="1">
      <alignment horizontal="center" vertical="center" shrinkToFit="1"/>
      <protection locked="0"/>
    </xf>
    <xf numFmtId="42" fontId="13" fillId="2" borderId="10" xfId="0" applyNumberFormat="1" applyFont="1" applyFill="1" applyBorder="1" applyAlignment="1">
      <alignment horizontal="center" vertical="center" shrinkToFit="1"/>
    </xf>
    <xf numFmtId="42" fontId="13" fillId="2" borderId="49" xfId="0" applyNumberFormat="1" applyFont="1" applyFill="1" applyBorder="1" applyAlignment="1">
      <alignment horizontal="center" vertical="center" shrinkToFit="1"/>
    </xf>
    <xf numFmtId="42" fontId="13" fillId="2" borderId="5" xfId="0" applyNumberFormat="1" applyFont="1" applyFill="1" applyBorder="1" applyAlignment="1">
      <alignment horizontal="center" vertical="center" shrinkToFit="1"/>
    </xf>
    <xf numFmtId="42" fontId="13" fillId="2" borderId="17" xfId="0" applyNumberFormat="1" applyFont="1" applyFill="1" applyBorder="1" applyAlignment="1">
      <alignment horizontal="center" vertical="center" shrinkToFit="1"/>
    </xf>
    <xf numFmtId="42" fontId="13" fillId="2" borderId="18" xfId="0" applyNumberFormat="1" applyFont="1" applyFill="1" applyBorder="1" applyAlignment="1">
      <alignment horizontal="center" vertical="center" shrinkToFit="1"/>
    </xf>
    <xf numFmtId="42" fontId="13" fillId="2" borderId="19" xfId="0" applyNumberFormat="1" applyFont="1" applyFill="1" applyBorder="1" applyAlignment="1">
      <alignment horizontal="center" vertical="center" shrinkToFit="1"/>
    </xf>
    <xf numFmtId="0" fontId="12" fillId="2" borderId="55" xfId="0" applyFont="1" applyFill="1" applyBorder="1" applyAlignment="1">
      <alignment horizontal="center" shrinkToFit="1"/>
    </xf>
    <xf numFmtId="0" fontId="12" fillId="2" borderId="56" xfId="0" applyFont="1" applyFill="1" applyBorder="1" applyAlignment="1">
      <alignment horizontal="center" shrinkToFit="1"/>
    </xf>
    <xf numFmtId="0" fontId="14" fillId="2" borderId="54" xfId="0" applyFont="1" applyFill="1" applyBorder="1" applyAlignment="1">
      <alignment horizontal="right" vertical="center" shrinkToFit="1"/>
    </xf>
    <xf numFmtId="0" fontId="14" fillId="2" borderId="25" xfId="0" applyFont="1" applyFill="1" applyBorder="1" applyAlignment="1">
      <alignment horizontal="right" vertical="center" shrinkToFit="1"/>
    </xf>
    <xf numFmtId="0" fontId="4" fillId="2" borderId="7" xfId="0" applyFont="1" applyFill="1" applyBorder="1" applyAlignment="1" applyProtection="1">
      <alignment horizontal="center" vertical="center" shrinkToFit="1"/>
      <protection locked="0"/>
    </xf>
    <xf numFmtId="0" fontId="4" fillId="2" borderId="21" xfId="0" applyFont="1" applyFill="1" applyBorder="1" applyAlignment="1" applyProtection="1">
      <alignment horizontal="center" vertical="center" shrinkToFit="1"/>
      <protection locked="0"/>
    </xf>
    <xf numFmtId="0" fontId="4" fillId="2" borderId="37" xfId="0" applyFont="1" applyFill="1" applyBorder="1" applyAlignment="1" applyProtection="1">
      <alignment horizontal="center" vertical="center" shrinkToFit="1"/>
      <protection locked="0"/>
    </xf>
    <xf numFmtId="0" fontId="4" fillId="2" borderId="18" xfId="0" applyFont="1" applyFill="1" applyBorder="1" applyAlignment="1" applyProtection="1">
      <alignment horizontal="center" vertical="center" shrinkToFit="1"/>
      <protection locked="0"/>
    </xf>
    <xf numFmtId="0" fontId="4" fillId="2" borderId="19" xfId="0" applyFont="1" applyFill="1" applyBorder="1" applyAlignment="1" applyProtection="1">
      <alignment horizontal="center" vertical="center" shrinkToFit="1"/>
      <protection locked="0"/>
    </xf>
    <xf numFmtId="0" fontId="4" fillId="2" borderId="48" xfId="0" applyFont="1" applyFill="1" applyBorder="1" applyAlignment="1">
      <alignment horizontal="center" vertical="center" shrinkToFit="1"/>
    </xf>
    <xf numFmtId="0" fontId="4" fillId="2" borderId="10" xfId="0" applyFont="1" applyFill="1" applyBorder="1" applyAlignment="1">
      <alignment horizontal="center" vertical="center" shrinkToFit="1"/>
    </xf>
    <xf numFmtId="0" fontId="4" fillId="2" borderId="49" xfId="0" applyFont="1" applyFill="1" applyBorder="1" applyAlignment="1">
      <alignment horizontal="center" vertical="center" shrinkToFit="1"/>
    </xf>
    <xf numFmtId="0" fontId="12" fillId="2" borderId="50" xfId="0" applyFont="1" applyFill="1" applyBorder="1" applyAlignment="1">
      <alignment horizontal="center" shrinkToFit="1"/>
    </xf>
    <xf numFmtId="0" fontId="12" fillId="2" borderId="5" xfId="0" applyFont="1" applyFill="1" applyBorder="1" applyAlignment="1">
      <alignment horizontal="center" shrinkToFit="1"/>
    </xf>
    <xf numFmtId="0" fontId="4" fillId="2" borderId="50" xfId="0" applyFont="1" applyFill="1" applyBorder="1" applyAlignment="1">
      <alignment horizontal="center" vertical="center" shrinkToFit="1"/>
    </xf>
    <xf numFmtId="0" fontId="4" fillId="2" borderId="32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4" fillId="2" borderId="18" xfId="0" applyFont="1" applyFill="1" applyBorder="1" applyAlignment="1">
      <alignment horizontal="center" vertical="center" shrinkToFit="1"/>
    </xf>
    <xf numFmtId="42" fontId="6" fillId="2" borderId="5" xfId="0" applyNumberFormat="1" applyFont="1" applyFill="1" applyBorder="1" applyAlignment="1">
      <alignment horizontal="center" vertical="center" shrinkToFit="1"/>
    </xf>
    <xf numFmtId="42" fontId="6" fillId="2" borderId="17" xfId="0" applyNumberFormat="1" applyFont="1" applyFill="1" applyBorder="1" applyAlignment="1">
      <alignment horizontal="center" vertical="center" shrinkToFit="1"/>
    </xf>
    <xf numFmtId="42" fontId="6" fillId="2" borderId="18" xfId="0" applyNumberFormat="1" applyFont="1" applyFill="1" applyBorder="1" applyAlignment="1">
      <alignment horizontal="center" vertical="center" shrinkToFit="1"/>
    </xf>
    <xf numFmtId="42" fontId="6" fillId="2" borderId="19" xfId="0" applyNumberFormat="1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 applyProtection="1">
      <alignment horizontal="right" vertical="center" shrinkToFit="1"/>
      <protection locked="0"/>
    </xf>
    <xf numFmtId="0" fontId="3" fillId="2" borderId="0" xfId="0" applyFont="1" applyFill="1" applyAlignment="1">
      <alignment horizontal="center" vertical="center"/>
    </xf>
    <xf numFmtId="0" fontId="8" fillId="2" borderId="4" xfId="0" applyFont="1" applyFill="1" applyBorder="1" applyAlignment="1" applyProtection="1">
      <alignment horizontal="center" vertical="center" shrinkToFit="1"/>
      <protection locked="0"/>
    </xf>
    <xf numFmtId="0" fontId="4" fillId="2" borderId="50" xfId="0" applyFont="1" applyFill="1" applyBorder="1" applyAlignment="1">
      <alignment horizontal="center" vertical="center" wrapText="1" shrinkToFit="1"/>
    </xf>
    <xf numFmtId="0" fontId="4" fillId="2" borderId="5" xfId="0" applyFont="1" applyFill="1" applyBorder="1" applyAlignment="1">
      <alignment horizontal="center" vertical="center" wrapText="1" shrinkToFit="1"/>
    </xf>
    <xf numFmtId="0" fontId="3" fillId="2" borderId="50" xfId="0" applyFont="1" applyFill="1" applyBorder="1" applyAlignment="1">
      <alignment horizontal="center" vertical="center" wrapText="1" shrinkToFit="1"/>
    </xf>
    <xf numFmtId="0" fontId="3" fillId="2" borderId="5" xfId="0" applyFont="1" applyFill="1" applyBorder="1" applyAlignment="1">
      <alignment horizontal="center" vertical="center" wrapText="1" shrinkToFit="1"/>
    </xf>
    <xf numFmtId="41" fontId="4" fillId="0" borderId="51" xfId="0" applyNumberFormat="1" applyFont="1" applyBorder="1" applyAlignment="1">
      <alignment horizontal="center" vertical="center"/>
    </xf>
    <xf numFmtId="41" fontId="4" fillId="0" borderId="52" xfId="0" applyNumberFormat="1" applyFont="1" applyBorder="1" applyAlignment="1">
      <alignment horizontal="center" vertical="center"/>
    </xf>
    <xf numFmtId="0" fontId="12" fillId="2" borderId="30" xfId="0" applyFont="1" applyFill="1" applyBorder="1" applyAlignment="1">
      <alignment horizontal="center" shrinkToFit="1"/>
    </xf>
    <xf numFmtId="0" fontId="12" fillId="2" borderId="31" xfId="0" applyFont="1" applyFill="1" applyBorder="1" applyAlignment="1">
      <alignment horizontal="center" shrinkToFit="1"/>
    </xf>
    <xf numFmtId="0" fontId="10" fillId="2" borderId="48" xfId="0" applyFont="1" applyFill="1" applyBorder="1" applyAlignment="1">
      <alignment horizontal="center" vertical="center" textRotation="255" shrinkToFit="1"/>
    </xf>
    <xf numFmtId="0" fontId="10" fillId="2" borderId="50" xfId="0" applyFont="1" applyFill="1" applyBorder="1" applyAlignment="1">
      <alignment horizontal="center" vertical="center" textRotation="255" shrinkToFit="1"/>
    </xf>
    <xf numFmtId="0" fontId="10" fillId="2" borderId="32" xfId="0" applyFont="1" applyFill="1" applyBorder="1" applyAlignment="1">
      <alignment horizontal="center" vertical="center" textRotation="255" shrinkToFit="1"/>
    </xf>
    <xf numFmtId="0" fontId="3" fillId="2" borderId="5" xfId="0" applyFont="1" applyFill="1" applyBorder="1" applyAlignment="1">
      <alignment horizontal="left" vertical="top" shrinkToFit="1"/>
    </xf>
    <xf numFmtId="0" fontId="8" fillId="2" borderId="0" xfId="0" applyFont="1" applyFill="1" applyAlignment="1">
      <alignment horizontal="center" vertical="center"/>
    </xf>
    <xf numFmtId="0" fontId="3" fillId="2" borderId="0" xfId="0" applyFont="1" applyFill="1" applyAlignment="1" applyProtection="1">
      <alignment horizontal="center" vertical="center"/>
      <protection locked="0"/>
    </xf>
    <xf numFmtId="0" fontId="3" fillId="2" borderId="0" xfId="0" applyFont="1" applyFill="1" applyAlignment="1">
      <alignment horizontal="left" vertical="center"/>
    </xf>
    <xf numFmtId="0" fontId="3" fillId="2" borderId="0" xfId="0" applyFont="1" applyFill="1" applyAlignment="1" applyProtection="1">
      <alignment horizontal="right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349422-9978-4B3A-8059-60915196CB33}">
  <sheetPr>
    <pageSetUpPr fitToPage="1"/>
  </sheetPr>
  <dimension ref="A1:P97"/>
  <sheetViews>
    <sheetView tabSelected="1" zoomScale="76" zoomScaleNormal="90" workbookViewId="0">
      <selection activeCell="D13" sqref="D13:E13"/>
    </sheetView>
  </sheetViews>
  <sheetFormatPr defaultRowHeight="14.25" x14ac:dyDescent="0.15"/>
  <cols>
    <col min="1" max="1" width="4.375" style="3" customWidth="1"/>
    <col min="2" max="2" width="11.375" style="3" customWidth="1"/>
    <col min="3" max="3" width="10.125" style="3" customWidth="1"/>
    <col min="4" max="4" width="15" style="3" customWidth="1"/>
    <col min="5" max="5" width="13.375" style="3" customWidth="1"/>
    <col min="6" max="6" width="6.25" style="3" customWidth="1"/>
    <col min="7" max="7" width="6.5" style="3" customWidth="1"/>
    <col min="8" max="8" width="14.375" style="1" customWidth="1"/>
    <col min="9" max="9" width="12.5" style="1" customWidth="1"/>
    <col min="10" max="10" width="9" style="1" customWidth="1"/>
    <col min="11" max="11" width="11" style="1" customWidth="1"/>
    <col min="12" max="21" width="9" style="1" customWidth="1"/>
    <col min="22" max="16384" width="9" style="1"/>
  </cols>
  <sheetData>
    <row r="1" spans="1:9" ht="20.25" customHeight="1" x14ac:dyDescent="0.15">
      <c r="A1" s="58" t="s">
        <v>198</v>
      </c>
      <c r="B1" s="58"/>
      <c r="C1" s="58"/>
      <c r="D1" s="58"/>
      <c r="E1" s="58"/>
      <c r="F1" s="1"/>
      <c r="G1" s="1"/>
      <c r="I1" s="2" t="s">
        <v>1</v>
      </c>
    </row>
    <row r="2" spans="1:9" ht="23.25" customHeight="1" thickBot="1" x14ac:dyDescent="0.25">
      <c r="A2" s="59" t="s">
        <v>178</v>
      </c>
      <c r="B2" s="59"/>
      <c r="C2" s="59"/>
      <c r="D2" s="59"/>
      <c r="E2" s="59"/>
      <c r="F2" s="59"/>
      <c r="G2" s="59"/>
      <c r="H2" s="59"/>
      <c r="I2" s="59"/>
    </row>
    <row r="3" spans="1:9" ht="16.5" customHeight="1" x14ac:dyDescent="0.15">
      <c r="A3" s="60" t="s">
        <v>1</v>
      </c>
      <c r="B3" s="62" t="s">
        <v>174</v>
      </c>
      <c r="C3" s="64" t="s">
        <v>189</v>
      </c>
      <c r="D3" s="66" t="s">
        <v>168</v>
      </c>
      <c r="E3" s="67"/>
      <c r="F3" s="36" t="s">
        <v>105</v>
      </c>
      <c r="G3" s="70" t="s">
        <v>194</v>
      </c>
      <c r="H3" s="71"/>
      <c r="I3" s="72"/>
    </row>
    <row r="4" spans="1:9" ht="24" customHeight="1" thickBot="1" x14ac:dyDescent="0.2">
      <c r="A4" s="61"/>
      <c r="B4" s="63"/>
      <c r="C4" s="65"/>
      <c r="D4" s="68"/>
      <c r="E4" s="69"/>
      <c r="F4" s="37" t="s">
        <v>106</v>
      </c>
      <c r="G4" s="73"/>
      <c r="H4" s="74"/>
      <c r="I4" s="75"/>
    </row>
    <row r="5" spans="1:9" ht="26.25" customHeight="1" thickTop="1" x14ac:dyDescent="0.15">
      <c r="A5" s="4">
        <v>1</v>
      </c>
      <c r="B5" s="29"/>
      <c r="C5" s="30"/>
      <c r="D5" s="76"/>
      <c r="E5" s="77"/>
      <c r="F5" s="35"/>
      <c r="G5" s="78"/>
      <c r="H5" s="79"/>
      <c r="I5" s="80"/>
    </row>
    <row r="6" spans="1:9" ht="26.25" customHeight="1" x14ac:dyDescent="0.15">
      <c r="A6" s="6">
        <v>2</v>
      </c>
      <c r="B6" s="5"/>
      <c r="C6" s="31"/>
      <c r="D6" s="81"/>
      <c r="E6" s="82"/>
      <c r="F6" s="33"/>
      <c r="G6" s="83"/>
      <c r="H6" s="84"/>
      <c r="I6" s="85"/>
    </row>
    <row r="7" spans="1:9" ht="26.25" customHeight="1" x14ac:dyDescent="0.15">
      <c r="A7" s="6">
        <v>3</v>
      </c>
      <c r="B7" s="5"/>
      <c r="C7" s="31"/>
      <c r="D7" s="81"/>
      <c r="E7" s="82"/>
      <c r="F7" s="33"/>
      <c r="G7" s="83"/>
      <c r="H7" s="84"/>
      <c r="I7" s="85"/>
    </row>
    <row r="8" spans="1:9" ht="26.25" customHeight="1" x14ac:dyDescent="0.15">
      <c r="A8" s="6">
        <v>4</v>
      </c>
      <c r="B8" s="5"/>
      <c r="C8" s="31"/>
      <c r="D8" s="81"/>
      <c r="E8" s="82"/>
      <c r="F8" s="33"/>
      <c r="G8" s="83"/>
      <c r="H8" s="84"/>
      <c r="I8" s="85"/>
    </row>
    <row r="9" spans="1:9" ht="26.25" customHeight="1" x14ac:dyDescent="0.15">
      <c r="A9" s="6">
        <v>5</v>
      </c>
      <c r="B9" s="32"/>
      <c r="C9" s="31"/>
      <c r="D9" s="81"/>
      <c r="E9" s="82"/>
      <c r="F9" s="33"/>
      <c r="G9" s="83"/>
      <c r="H9" s="84"/>
      <c r="I9" s="85"/>
    </row>
    <row r="10" spans="1:9" ht="26.25" customHeight="1" x14ac:dyDescent="0.15">
      <c r="A10" s="6">
        <v>6</v>
      </c>
      <c r="B10" s="5"/>
      <c r="C10" s="17"/>
      <c r="D10" s="81"/>
      <c r="E10" s="82"/>
      <c r="F10" s="33"/>
      <c r="G10" s="83"/>
      <c r="H10" s="84"/>
      <c r="I10" s="85"/>
    </row>
    <row r="11" spans="1:9" ht="26.25" customHeight="1" x14ac:dyDescent="0.15">
      <c r="A11" s="6">
        <v>7</v>
      </c>
      <c r="B11" s="5"/>
      <c r="C11" s="17"/>
      <c r="D11" s="81"/>
      <c r="E11" s="82"/>
      <c r="F11" s="33"/>
      <c r="G11" s="83"/>
      <c r="H11" s="84"/>
      <c r="I11" s="85"/>
    </row>
    <row r="12" spans="1:9" ht="26.25" customHeight="1" x14ac:dyDescent="0.15">
      <c r="A12" s="6">
        <v>8</v>
      </c>
      <c r="B12" s="5"/>
      <c r="C12" s="17"/>
      <c r="D12" s="81"/>
      <c r="E12" s="82"/>
      <c r="F12" s="33"/>
      <c r="G12" s="83"/>
      <c r="H12" s="84"/>
      <c r="I12" s="85"/>
    </row>
    <row r="13" spans="1:9" ht="26.25" customHeight="1" x14ac:dyDescent="0.15">
      <c r="A13" s="6">
        <v>9</v>
      </c>
      <c r="B13" s="5"/>
      <c r="C13" s="17"/>
      <c r="D13" s="81"/>
      <c r="E13" s="82"/>
      <c r="F13" s="33"/>
      <c r="G13" s="83"/>
      <c r="H13" s="84"/>
      <c r="I13" s="85"/>
    </row>
    <row r="14" spans="1:9" ht="26.25" customHeight="1" thickBot="1" x14ac:dyDescent="0.2">
      <c r="A14" s="18">
        <v>10</v>
      </c>
      <c r="B14" s="19"/>
      <c r="C14" s="20"/>
      <c r="D14" s="96"/>
      <c r="E14" s="97"/>
      <c r="F14" s="34"/>
      <c r="G14" s="98"/>
      <c r="H14" s="99"/>
      <c r="I14" s="100"/>
    </row>
    <row r="15" spans="1:9" ht="8.25" customHeight="1" thickBot="1" x14ac:dyDescent="0.2">
      <c r="A15" s="7"/>
      <c r="B15" s="8"/>
      <c r="C15" s="7"/>
      <c r="D15" s="9"/>
      <c r="E15" s="9"/>
      <c r="F15" s="7"/>
      <c r="G15" s="9"/>
      <c r="H15" s="10"/>
      <c r="I15" s="10"/>
    </row>
    <row r="16" spans="1:9" ht="20.25" customHeight="1" x14ac:dyDescent="0.15">
      <c r="A16" s="101" t="s">
        <v>2</v>
      </c>
      <c r="B16" s="102"/>
      <c r="C16" s="40" t="s">
        <v>51</v>
      </c>
      <c r="D16" s="40" t="s">
        <v>101</v>
      </c>
      <c r="E16" s="48" t="s">
        <v>100</v>
      </c>
      <c r="F16" s="101" t="s">
        <v>103</v>
      </c>
      <c r="G16" s="102"/>
      <c r="H16" s="102"/>
      <c r="I16" s="103"/>
    </row>
    <row r="17" spans="1:9" ht="22.5" customHeight="1" x14ac:dyDescent="0.2">
      <c r="A17" s="104" t="s">
        <v>163</v>
      </c>
      <c r="B17" s="105"/>
      <c r="C17" s="25">
        <f>COUNTIF(B5:B14,"NTO")</f>
        <v>0</v>
      </c>
      <c r="D17" s="38">
        <f t="shared" ref="D17:D25" si="0">3000*C17</f>
        <v>0</v>
      </c>
      <c r="E17" s="16"/>
      <c r="F17" s="106">
        <f>COUNTA(F5:F14)</f>
        <v>0</v>
      </c>
      <c r="G17" s="108" t="s">
        <v>102</v>
      </c>
      <c r="H17" s="110">
        <f>2000*F17</f>
        <v>0</v>
      </c>
      <c r="I17" s="111"/>
    </row>
    <row r="18" spans="1:9" ht="22.5" customHeight="1" thickBot="1" x14ac:dyDescent="0.25">
      <c r="A18" s="104" t="s">
        <v>160</v>
      </c>
      <c r="B18" s="105"/>
      <c r="C18" s="25">
        <f>COUNTIF(B5:B14,"A級R/J")</f>
        <v>0</v>
      </c>
      <c r="D18" s="38">
        <f t="shared" si="0"/>
        <v>0</v>
      </c>
      <c r="E18" s="11">
        <f>C18*15000</f>
        <v>0</v>
      </c>
      <c r="F18" s="107"/>
      <c r="G18" s="109"/>
      <c r="H18" s="112"/>
      <c r="I18" s="113"/>
    </row>
    <row r="19" spans="1:9" ht="22.5" customHeight="1" x14ac:dyDescent="0.2">
      <c r="A19" s="104" t="s">
        <v>161</v>
      </c>
      <c r="B19" s="105"/>
      <c r="C19" s="25">
        <f>COUNTIF(B5:B14,"A級 J")</f>
        <v>0</v>
      </c>
      <c r="D19" s="38">
        <f t="shared" si="0"/>
        <v>0</v>
      </c>
      <c r="E19" s="11">
        <f>C19*15000</f>
        <v>0</v>
      </c>
      <c r="F19" s="101" t="s">
        <v>182</v>
      </c>
      <c r="G19" s="102"/>
      <c r="H19" s="102"/>
      <c r="I19" s="103"/>
    </row>
    <row r="20" spans="1:9" ht="22.5" customHeight="1" x14ac:dyDescent="0.2">
      <c r="A20" s="104" t="s">
        <v>164</v>
      </c>
      <c r="B20" s="105"/>
      <c r="C20" s="25">
        <f>COUNTIF(B5:B14,"ブロックNTO")</f>
        <v>0</v>
      </c>
      <c r="D20" s="38">
        <f t="shared" si="0"/>
        <v>0</v>
      </c>
      <c r="E20" s="16"/>
      <c r="F20" s="118" t="s">
        <v>183</v>
      </c>
      <c r="G20" s="119"/>
      <c r="H20" s="26" t="s">
        <v>184</v>
      </c>
      <c r="I20" s="27" t="s">
        <v>185</v>
      </c>
    </row>
    <row r="21" spans="1:9" ht="22.5" customHeight="1" x14ac:dyDescent="0.2">
      <c r="A21" s="104" t="s">
        <v>162</v>
      </c>
      <c r="B21" s="105"/>
      <c r="C21" s="25">
        <f>COUNTIF(B5:B14,"B級R/J")</f>
        <v>0</v>
      </c>
      <c r="D21" s="38">
        <f t="shared" si="0"/>
        <v>0</v>
      </c>
      <c r="E21" s="15">
        <f>C21*10000</f>
        <v>0</v>
      </c>
      <c r="F21" s="120"/>
      <c r="G21" s="121"/>
      <c r="H21" s="24">
        <v>0</v>
      </c>
      <c r="I21" s="28">
        <f>H21*5000</f>
        <v>0</v>
      </c>
    </row>
    <row r="22" spans="1:9" ht="22.5" customHeight="1" x14ac:dyDescent="0.2">
      <c r="A22" s="104" t="s">
        <v>165</v>
      </c>
      <c r="B22" s="105"/>
      <c r="C22" s="25">
        <f>COUNTIF(B5:B14,"B級 J")</f>
        <v>0</v>
      </c>
      <c r="D22" s="39">
        <f t="shared" si="0"/>
        <v>0</v>
      </c>
      <c r="E22" s="11">
        <f>C22*10000</f>
        <v>0</v>
      </c>
      <c r="F22" s="120"/>
      <c r="G22" s="121"/>
      <c r="H22" s="24">
        <v>0</v>
      </c>
      <c r="I22" s="28">
        <f t="shared" ref="I22" si="1">H22*5000</f>
        <v>0</v>
      </c>
    </row>
    <row r="23" spans="1:9" ht="22.5" customHeight="1" thickBot="1" x14ac:dyDescent="0.25">
      <c r="A23" s="104" t="s">
        <v>166</v>
      </c>
      <c r="B23" s="105"/>
      <c r="C23" s="25">
        <f>COUNTIF(B5:B14,"C級R/J")</f>
        <v>0</v>
      </c>
      <c r="D23" s="39">
        <f t="shared" si="0"/>
        <v>0</v>
      </c>
      <c r="E23" s="11">
        <f>C23*7000</f>
        <v>0</v>
      </c>
      <c r="F23" s="122"/>
      <c r="G23" s="123"/>
      <c r="H23" s="49" t="s">
        <v>188</v>
      </c>
      <c r="I23" s="50">
        <f>SUM(I21:I22)</f>
        <v>0</v>
      </c>
    </row>
    <row r="24" spans="1:9" ht="22.5" customHeight="1" thickBot="1" x14ac:dyDescent="0.25">
      <c r="A24" s="124" t="s">
        <v>167</v>
      </c>
      <c r="B24" s="125"/>
      <c r="C24" s="25">
        <f>COUNTIF(B5:B14,"C級 J")</f>
        <v>0</v>
      </c>
      <c r="D24" s="42">
        <f t="shared" si="0"/>
        <v>0</v>
      </c>
      <c r="E24" s="51">
        <f>C24*7000</f>
        <v>0</v>
      </c>
      <c r="F24" s="126" t="s">
        <v>104</v>
      </c>
      <c r="G24" s="86">
        <f>SUM(D26+E26+H17+I23)</f>
        <v>0</v>
      </c>
      <c r="H24" s="86"/>
      <c r="I24" s="87"/>
    </row>
    <row r="25" spans="1:9" ht="24.75" customHeight="1" thickTop="1" thickBot="1" x14ac:dyDescent="0.25">
      <c r="A25" s="92"/>
      <c r="B25" s="93"/>
      <c r="C25" s="54"/>
      <c r="D25" s="55">
        <f t="shared" si="0"/>
        <v>0</v>
      </c>
      <c r="E25" s="56" t="s">
        <v>191</v>
      </c>
      <c r="F25" s="127"/>
      <c r="G25" s="88"/>
      <c r="H25" s="88"/>
      <c r="I25" s="89"/>
    </row>
    <row r="26" spans="1:9" ht="26.25" customHeight="1" thickBot="1" x14ac:dyDescent="0.2">
      <c r="A26" s="94" t="s">
        <v>181</v>
      </c>
      <c r="B26" s="95"/>
      <c r="C26" s="95"/>
      <c r="D26" s="52">
        <f>SUM(D17:D25)</f>
        <v>0</v>
      </c>
      <c r="E26" s="53">
        <f>SUM(E17:E24)</f>
        <v>0</v>
      </c>
      <c r="F26" s="128"/>
      <c r="G26" s="90"/>
      <c r="H26" s="90"/>
      <c r="I26" s="91"/>
    </row>
    <row r="27" spans="1:9" ht="9" customHeight="1" x14ac:dyDescent="0.15">
      <c r="A27" s="7"/>
      <c r="B27" s="43"/>
      <c r="C27" s="43"/>
      <c r="D27" s="44"/>
      <c r="E27" s="45"/>
      <c r="F27" s="46"/>
      <c r="G27" s="47"/>
      <c r="H27" s="47"/>
      <c r="I27" s="47"/>
    </row>
    <row r="28" spans="1:9" ht="60" customHeight="1" x14ac:dyDescent="0.15">
      <c r="A28" s="129" t="s">
        <v>197</v>
      </c>
      <c r="B28" s="129"/>
      <c r="C28" s="129"/>
      <c r="D28" s="129"/>
      <c r="E28" s="129"/>
      <c r="F28" s="57"/>
      <c r="G28" s="57"/>
      <c r="H28" s="57"/>
      <c r="I28" s="57"/>
    </row>
    <row r="29" spans="1:9" ht="20.25" customHeight="1" x14ac:dyDescent="0.15">
      <c r="A29" s="130" t="s">
        <v>199</v>
      </c>
      <c r="B29" s="130"/>
      <c r="C29" s="130"/>
      <c r="D29" s="130"/>
      <c r="E29" s="130"/>
      <c r="F29" s="130"/>
      <c r="G29" s="130"/>
      <c r="H29" s="130"/>
      <c r="I29" s="130"/>
    </row>
    <row r="30" spans="1:9" ht="24.75" customHeight="1" x14ac:dyDescent="0.15">
      <c r="A30" s="131" t="s">
        <v>196</v>
      </c>
      <c r="B30" s="131"/>
      <c r="C30" s="131"/>
      <c r="D30" s="131"/>
      <c r="E30" s="131"/>
      <c r="F30" s="131"/>
      <c r="G30" s="131"/>
      <c r="H30" s="131"/>
      <c r="I30" s="131"/>
    </row>
    <row r="31" spans="1:9" ht="6.75" customHeight="1" x14ac:dyDescent="0.15">
      <c r="A31" s="132"/>
      <c r="B31" s="132"/>
      <c r="C31" s="132"/>
      <c r="D31" s="132"/>
      <c r="E31" s="132"/>
      <c r="F31" s="132"/>
      <c r="G31" s="132"/>
      <c r="H31" s="132"/>
      <c r="I31" s="132"/>
    </row>
    <row r="32" spans="1:9" ht="22.5" customHeight="1" x14ac:dyDescent="0.15">
      <c r="A32" s="133" t="s">
        <v>96</v>
      </c>
      <c r="B32" s="133"/>
      <c r="C32" s="12" t="s">
        <v>53</v>
      </c>
      <c r="D32" s="13" t="s">
        <v>65</v>
      </c>
      <c r="E32" s="7"/>
      <c r="F32" s="7"/>
      <c r="G32" s="7"/>
      <c r="H32" s="10"/>
      <c r="I32" s="10"/>
    </row>
    <row r="33" spans="1:9" ht="21" customHeight="1" x14ac:dyDescent="0.15">
      <c r="A33" s="14"/>
      <c r="B33" s="21"/>
      <c r="C33" s="22" t="s">
        <v>177</v>
      </c>
      <c r="D33" s="22"/>
      <c r="E33" s="23"/>
      <c r="F33" s="7"/>
      <c r="G33" s="7"/>
      <c r="H33" s="10"/>
      <c r="I33" s="10"/>
    </row>
    <row r="34" spans="1:9" ht="22.5" customHeight="1" x14ac:dyDescent="0.15">
      <c r="A34" s="7"/>
      <c r="B34" s="114" t="s">
        <v>52</v>
      </c>
      <c r="C34" s="114"/>
      <c r="D34" s="115"/>
      <c r="E34" s="115"/>
      <c r="F34" s="116" t="s">
        <v>107</v>
      </c>
      <c r="G34" s="116"/>
      <c r="H34" s="117"/>
      <c r="I34" s="117"/>
    </row>
    <row r="35" spans="1:9" ht="18.75" customHeight="1" x14ac:dyDescent="0.15">
      <c r="A35" s="10"/>
      <c r="B35" s="10"/>
      <c r="C35" s="10"/>
      <c r="D35" s="10"/>
      <c r="E35" s="10"/>
      <c r="F35" s="10"/>
      <c r="G35" s="10"/>
      <c r="H35" s="10" t="s">
        <v>179</v>
      </c>
      <c r="I35" s="10"/>
    </row>
    <row r="36" spans="1:9" ht="22.5" customHeight="1" x14ac:dyDescent="0.15"/>
    <row r="37" spans="1:9" ht="22.5" customHeight="1" x14ac:dyDescent="0.15"/>
    <row r="39" spans="1:9" ht="22.5" customHeight="1" x14ac:dyDescent="0.15"/>
    <row r="40" spans="1:9" ht="22.5" customHeight="1" x14ac:dyDescent="0.15"/>
    <row r="41" spans="1:9" ht="22.5" customHeight="1" x14ac:dyDescent="0.15"/>
    <row r="42" spans="1:9" ht="22.5" customHeight="1" x14ac:dyDescent="0.15"/>
    <row r="43" spans="1:9" ht="22.5" customHeight="1" x14ac:dyDescent="0.15"/>
    <row r="44" spans="1:9" ht="22.5" customHeight="1" x14ac:dyDescent="0.15"/>
    <row r="45" spans="1:9" ht="22.5" customHeight="1" x14ac:dyDescent="0.15"/>
    <row r="46" spans="1:9" ht="22.5" customHeight="1" x14ac:dyDescent="0.15"/>
    <row r="47" spans="1:9" ht="22.5" customHeight="1" x14ac:dyDescent="0.15"/>
    <row r="48" spans="1:9" ht="22.5" customHeight="1" x14ac:dyDescent="0.15"/>
    <row r="49" spans="11:16" ht="22.5" customHeight="1" x14ac:dyDescent="0.15"/>
    <row r="51" spans="11:16" x14ac:dyDescent="0.15">
      <c r="K51" s="1" t="s">
        <v>163</v>
      </c>
      <c r="L51" s="1" t="s">
        <v>108</v>
      </c>
      <c r="M51" s="1" t="s">
        <v>3</v>
      </c>
      <c r="N51" s="1" t="s">
        <v>96</v>
      </c>
    </row>
    <row r="52" spans="11:16" x14ac:dyDescent="0.15">
      <c r="K52" s="1" t="s">
        <v>160</v>
      </c>
      <c r="L52" s="1" t="s">
        <v>109</v>
      </c>
      <c r="M52" s="1" t="s">
        <v>4</v>
      </c>
      <c r="N52" s="1" t="s">
        <v>97</v>
      </c>
    </row>
    <row r="53" spans="11:16" x14ac:dyDescent="0.15">
      <c r="K53" s="1" t="s">
        <v>161</v>
      </c>
      <c r="L53" s="1" t="s">
        <v>110</v>
      </c>
      <c r="M53" s="1" t="s">
        <v>5</v>
      </c>
      <c r="N53" s="1" t="s">
        <v>98</v>
      </c>
    </row>
    <row r="54" spans="11:16" x14ac:dyDescent="0.15">
      <c r="K54" s="1" t="s">
        <v>164</v>
      </c>
      <c r="L54" s="1" t="s">
        <v>111</v>
      </c>
      <c r="M54" s="1" t="s">
        <v>6</v>
      </c>
      <c r="N54" s="1" t="s">
        <v>99</v>
      </c>
      <c r="O54" s="1" t="s">
        <v>53</v>
      </c>
      <c r="P54" s="1" t="s">
        <v>65</v>
      </c>
    </row>
    <row r="55" spans="11:16" x14ac:dyDescent="0.15">
      <c r="K55" s="1" t="s">
        <v>162</v>
      </c>
      <c r="L55" s="1" t="s">
        <v>112</v>
      </c>
      <c r="M55" s="1" t="s">
        <v>7</v>
      </c>
      <c r="N55" s="1" t="s">
        <v>157</v>
      </c>
      <c r="O55" s="1" t="s">
        <v>54</v>
      </c>
      <c r="P55" s="1" t="s">
        <v>66</v>
      </c>
    </row>
    <row r="56" spans="11:16" x14ac:dyDescent="0.15">
      <c r="K56" s="1" t="s">
        <v>165</v>
      </c>
      <c r="L56" s="1" t="s">
        <v>113</v>
      </c>
      <c r="M56" s="1" t="s">
        <v>8</v>
      </c>
      <c r="N56" s="1" t="s">
        <v>158</v>
      </c>
      <c r="O56" s="1" t="s">
        <v>55</v>
      </c>
      <c r="P56" s="1" t="s">
        <v>67</v>
      </c>
    </row>
    <row r="57" spans="11:16" x14ac:dyDescent="0.15">
      <c r="K57" s="1" t="s">
        <v>166</v>
      </c>
      <c r="L57" s="1" t="s">
        <v>114</v>
      </c>
      <c r="M57" s="1" t="s">
        <v>9</v>
      </c>
      <c r="N57" s="1" t="s">
        <v>159</v>
      </c>
      <c r="O57" s="1" t="s">
        <v>56</v>
      </c>
      <c r="P57" s="1" t="s">
        <v>68</v>
      </c>
    </row>
    <row r="58" spans="11:16" x14ac:dyDescent="0.15">
      <c r="K58" s="1" t="s">
        <v>167</v>
      </c>
      <c r="L58" s="1" t="s">
        <v>115</v>
      </c>
      <c r="M58" s="1" t="s">
        <v>10</v>
      </c>
      <c r="N58" s="1" t="s">
        <v>172</v>
      </c>
      <c r="O58" s="1" t="s">
        <v>57</v>
      </c>
      <c r="P58" s="1" t="s">
        <v>69</v>
      </c>
    </row>
    <row r="59" spans="11:16" x14ac:dyDescent="0.15">
      <c r="L59" s="1" t="s">
        <v>116</v>
      </c>
      <c r="M59" s="1" t="s">
        <v>11</v>
      </c>
      <c r="N59" s="1" t="s">
        <v>173</v>
      </c>
      <c r="O59" s="1" t="s">
        <v>58</v>
      </c>
      <c r="P59" s="1" t="s">
        <v>70</v>
      </c>
    </row>
    <row r="60" spans="11:16" x14ac:dyDescent="0.15">
      <c r="L60" s="1" t="s">
        <v>117</v>
      </c>
      <c r="M60" s="1" t="s">
        <v>12</v>
      </c>
      <c r="O60" s="1" t="s">
        <v>59</v>
      </c>
      <c r="P60" s="1" t="s">
        <v>71</v>
      </c>
    </row>
    <row r="61" spans="11:16" x14ac:dyDescent="0.15">
      <c r="L61" s="1" t="s">
        <v>118</v>
      </c>
      <c r="M61" s="1" t="s">
        <v>13</v>
      </c>
      <c r="O61" s="1" t="s">
        <v>60</v>
      </c>
      <c r="P61" s="1" t="s">
        <v>72</v>
      </c>
    </row>
    <row r="62" spans="11:16" x14ac:dyDescent="0.15">
      <c r="L62" s="1" t="s">
        <v>119</v>
      </c>
      <c r="M62" s="1" t="s">
        <v>14</v>
      </c>
      <c r="O62" s="1" t="s">
        <v>61</v>
      </c>
      <c r="P62" s="1" t="s">
        <v>73</v>
      </c>
    </row>
    <row r="63" spans="11:16" x14ac:dyDescent="0.15">
      <c r="L63" s="1" t="s">
        <v>120</v>
      </c>
      <c r="M63" s="1" t="s">
        <v>15</v>
      </c>
      <c r="O63" s="1" t="s">
        <v>62</v>
      </c>
      <c r="P63" s="1" t="s">
        <v>74</v>
      </c>
    </row>
    <row r="64" spans="11:16" x14ac:dyDescent="0.15">
      <c r="L64" s="1" t="s">
        <v>121</v>
      </c>
      <c r="M64" s="1" t="s">
        <v>16</v>
      </c>
      <c r="O64" s="1" t="s">
        <v>63</v>
      </c>
      <c r="P64" s="1" t="s">
        <v>75</v>
      </c>
    </row>
    <row r="65" spans="12:16" x14ac:dyDescent="0.15">
      <c r="L65" s="1" t="s">
        <v>122</v>
      </c>
      <c r="M65" s="1" t="s">
        <v>17</v>
      </c>
      <c r="O65" s="1" t="s">
        <v>64</v>
      </c>
      <c r="P65" s="1" t="s">
        <v>76</v>
      </c>
    </row>
    <row r="66" spans="12:16" x14ac:dyDescent="0.15">
      <c r="L66" s="1" t="s">
        <v>123</v>
      </c>
      <c r="M66" s="1" t="s">
        <v>18</v>
      </c>
      <c r="P66" s="1" t="s">
        <v>77</v>
      </c>
    </row>
    <row r="67" spans="12:16" x14ac:dyDescent="0.15">
      <c r="L67" s="1" t="s">
        <v>124</v>
      </c>
      <c r="M67" s="1" t="s">
        <v>19</v>
      </c>
      <c r="P67" s="1" t="s">
        <v>78</v>
      </c>
    </row>
    <row r="68" spans="12:16" x14ac:dyDescent="0.15">
      <c r="L68" s="1" t="s">
        <v>125</v>
      </c>
      <c r="M68" s="1" t="s">
        <v>20</v>
      </c>
      <c r="P68" s="1" t="s">
        <v>79</v>
      </c>
    </row>
    <row r="69" spans="12:16" x14ac:dyDescent="0.15">
      <c r="L69" s="1" t="s">
        <v>126</v>
      </c>
      <c r="M69" s="1" t="s">
        <v>21</v>
      </c>
      <c r="P69" s="1" t="s">
        <v>80</v>
      </c>
    </row>
    <row r="70" spans="12:16" x14ac:dyDescent="0.15">
      <c r="L70" s="1" t="s">
        <v>127</v>
      </c>
      <c r="M70" s="1" t="s">
        <v>22</v>
      </c>
      <c r="P70" s="1" t="s">
        <v>81</v>
      </c>
    </row>
    <row r="71" spans="12:16" x14ac:dyDescent="0.15">
      <c r="L71" s="1" t="s">
        <v>128</v>
      </c>
      <c r="M71" s="1" t="s">
        <v>23</v>
      </c>
      <c r="P71" s="1" t="s">
        <v>82</v>
      </c>
    </row>
    <row r="72" spans="12:16" x14ac:dyDescent="0.15">
      <c r="L72" s="1" t="s">
        <v>129</v>
      </c>
      <c r="M72" s="1" t="s">
        <v>24</v>
      </c>
      <c r="P72" s="1" t="s">
        <v>83</v>
      </c>
    </row>
    <row r="73" spans="12:16" x14ac:dyDescent="0.15">
      <c r="L73" s="1" t="s">
        <v>130</v>
      </c>
      <c r="M73" s="1" t="s">
        <v>25</v>
      </c>
      <c r="P73" s="1" t="s">
        <v>84</v>
      </c>
    </row>
    <row r="74" spans="12:16" x14ac:dyDescent="0.15">
      <c r="L74" s="1" t="s">
        <v>131</v>
      </c>
      <c r="M74" s="1" t="s">
        <v>26</v>
      </c>
      <c r="P74" s="1" t="s">
        <v>85</v>
      </c>
    </row>
    <row r="75" spans="12:16" x14ac:dyDescent="0.15">
      <c r="L75" s="1" t="s">
        <v>132</v>
      </c>
      <c r="M75" s="1" t="s">
        <v>27</v>
      </c>
      <c r="P75" s="1" t="s">
        <v>86</v>
      </c>
    </row>
    <row r="76" spans="12:16" x14ac:dyDescent="0.15">
      <c r="L76" s="1" t="s">
        <v>133</v>
      </c>
      <c r="M76" s="1" t="s">
        <v>28</v>
      </c>
      <c r="P76" s="1" t="s">
        <v>87</v>
      </c>
    </row>
    <row r="77" spans="12:16" x14ac:dyDescent="0.15">
      <c r="L77" s="1" t="s">
        <v>134</v>
      </c>
      <c r="M77" s="1" t="s">
        <v>29</v>
      </c>
      <c r="P77" s="1" t="s">
        <v>88</v>
      </c>
    </row>
    <row r="78" spans="12:16" x14ac:dyDescent="0.15">
      <c r="L78" s="1" t="s">
        <v>135</v>
      </c>
      <c r="M78" s="1" t="s">
        <v>30</v>
      </c>
      <c r="P78" s="1" t="s">
        <v>89</v>
      </c>
    </row>
    <row r="79" spans="12:16" x14ac:dyDescent="0.15">
      <c r="L79" s="1" t="s">
        <v>136</v>
      </c>
      <c r="M79" s="1" t="s">
        <v>31</v>
      </c>
      <c r="P79" s="1" t="s">
        <v>90</v>
      </c>
    </row>
    <row r="80" spans="12:16" x14ac:dyDescent="0.15">
      <c r="L80" s="1" t="s">
        <v>137</v>
      </c>
      <c r="M80" s="1" t="s">
        <v>32</v>
      </c>
      <c r="P80" s="1" t="s">
        <v>91</v>
      </c>
    </row>
    <row r="81" spans="12:16" x14ac:dyDescent="0.15">
      <c r="L81" s="1" t="s">
        <v>138</v>
      </c>
      <c r="M81" s="1" t="s">
        <v>33</v>
      </c>
      <c r="P81" s="1" t="s">
        <v>92</v>
      </c>
    </row>
    <row r="82" spans="12:16" x14ac:dyDescent="0.15">
      <c r="L82" s="1" t="s">
        <v>139</v>
      </c>
      <c r="M82" s="1" t="s">
        <v>34</v>
      </c>
      <c r="P82" s="1" t="s">
        <v>93</v>
      </c>
    </row>
    <row r="83" spans="12:16" x14ac:dyDescent="0.15">
      <c r="L83" s="1" t="s">
        <v>140</v>
      </c>
      <c r="M83" s="1" t="s">
        <v>35</v>
      </c>
      <c r="P83" s="1" t="s">
        <v>94</v>
      </c>
    </row>
    <row r="84" spans="12:16" x14ac:dyDescent="0.15">
      <c r="L84" s="1" t="s">
        <v>141</v>
      </c>
      <c r="M84" s="1" t="s">
        <v>36</v>
      </c>
      <c r="P84" s="1" t="s">
        <v>95</v>
      </c>
    </row>
    <row r="85" spans="12:16" x14ac:dyDescent="0.15">
      <c r="L85" s="1" t="s">
        <v>142</v>
      </c>
      <c r="M85" s="1" t="s">
        <v>37</v>
      </c>
    </row>
    <row r="86" spans="12:16" x14ac:dyDescent="0.15">
      <c r="L86" s="1" t="s">
        <v>143</v>
      </c>
      <c r="M86" s="1" t="s">
        <v>38</v>
      </c>
    </row>
    <row r="87" spans="12:16" x14ac:dyDescent="0.15">
      <c r="L87" s="1" t="s">
        <v>144</v>
      </c>
      <c r="M87" s="1" t="s">
        <v>39</v>
      </c>
    </row>
    <row r="88" spans="12:16" x14ac:dyDescent="0.15">
      <c r="L88" s="1" t="s">
        <v>145</v>
      </c>
      <c r="M88" s="1" t="s">
        <v>40</v>
      </c>
    </row>
    <row r="89" spans="12:16" x14ac:dyDescent="0.15">
      <c r="L89" s="1" t="s">
        <v>146</v>
      </c>
      <c r="M89" s="1" t="s">
        <v>41</v>
      </c>
    </row>
    <row r="90" spans="12:16" x14ac:dyDescent="0.15">
      <c r="L90" s="1" t="s">
        <v>147</v>
      </c>
      <c r="M90" s="1" t="s">
        <v>42</v>
      </c>
    </row>
    <row r="91" spans="12:16" x14ac:dyDescent="0.15">
      <c r="L91" s="1" t="s">
        <v>148</v>
      </c>
      <c r="M91" s="1" t="s">
        <v>43</v>
      </c>
    </row>
    <row r="92" spans="12:16" x14ac:dyDescent="0.15">
      <c r="L92" s="1" t="s">
        <v>149</v>
      </c>
      <c r="M92" s="1" t="s">
        <v>44</v>
      </c>
    </row>
    <row r="93" spans="12:16" x14ac:dyDescent="0.15">
      <c r="L93" s="1" t="s">
        <v>150</v>
      </c>
      <c r="M93" s="1" t="s">
        <v>45</v>
      </c>
    </row>
    <row r="94" spans="12:16" x14ac:dyDescent="0.15">
      <c r="L94" s="1" t="s">
        <v>151</v>
      </c>
      <c r="M94" s="1" t="s">
        <v>46</v>
      </c>
    </row>
    <row r="95" spans="12:16" x14ac:dyDescent="0.15">
      <c r="L95" s="1" t="s">
        <v>152</v>
      </c>
      <c r="M95" s="1" t="s">
        <v>47</v>
      </c>
    </row>
    <row r="96" spans="12:16" x14ac:dyDescent="0.15">
      <c r="L96" s="1" t="s">
        <v>153</v>
      </c>
      <c r="M96" s="1" t="s">
        <v>48</v>
      </c>
    </row>
    <row r="97" spans="12:13" x14ac:dyDescent="0.15">
      <c r="L97" s="1" t="s">
        <v>154</v>
      </c>
      <c r="M97" s="1" t="s">
        <v>49</v>
      </c>
    </row>
  </sheetData>
  <mergeCells count="58">
    <mergeCell ref="A28:E28"/>
    <mergeCell ref="A29:I29"/>
    <mergeCell ref="A30:I30"/>
    <mergeCell ref="A31:I31"/>
    <mergeCell ref="A32:B32"/>
    <mergeCell ref="B34:C34"/>
    <mergeCell ref="D34:E34"/>
    <mergeCell ref="F34:G34"/>
    <mergeCell ref="H34:I34"/>
    <mergeCell ref="A19:B19"/>
    <mergeCell ref="F19:I19"/>
    <mergeCell ref="A20:B20"/>
    <mergeCell ref="F20:G20"/>
    <mergeCell ref="A21:B21"/>
    <mergeCell ref="F21:G21"/>
    <mergeCell ref="A22:B22"/>
    <mergeCell ref="F22:G22"/>
    <mergeCell ref="A23:B23"/>
    <mergeCell ref="F23:G23"/>
    <mergeCell ref="A24:B24"/>
    <mergeCell ref="F24:F26"/>
    <mergeCell ref="G24:I26"/>
    <mergeCell ref="A25:B25"/>
    <mergeCell ref="A26:C26"/>
    <mergeCell ref="D14:E14"/>
    <mergeCell ref="G14:I14"/>
    <mergeCell ref="A16:B16"/>
    <mergeCell ref="F16:I16"/>
    <mergeCell ref="A17:B17"/>
    <mergeCell ref="F17:F18"/>
    <mergeCell ref="G17:G18"/>
    <mergeCell ref="H17:I18"/>
    <mergeCell ref="A18:B18"/>
    <mergeCell ref="D11:E11"/>
    <mergeCell ref="G11:I11"/>
    <mergeCell ref="D12:E12"/>
    <mergeCell ref="G12:I12"/>
    <mergeCell ref="D13:E13"/>
    <mergeCell ref="G13:I13"/>
    <mergeCell ref="D8:E8"/>
    <mergeCell ref="G8:I8"/>
    <mergeCell ref="D9:E9"/>
    <mergeCell ref="G9:I9"/>
    <mergeCell ref="D10:E10"/>
    <mergeCell ref="G10:I10"/>
    <mergeCell ref="D5:E5"/>
    <mergeCell ref="G5:I5"/>
    <mergeCell ref="D6:E6"/>
    <mergeCell ref="G6:I6"/>
    <mergeCell ref="D7:E7"/>
    <mergeCell ref="G7:I7"/>
    <mergeCell ref="A1:E1"/>
    <mergeCell ref="A2:I2"/>
    <mergeCell ref="A3:A4"/>
    <mergeCell ref="B3:B4"/>
    <mergeCell ref="C3:C4"/>
    <mergeCell ref="D3:E4"/>
    <mergeCell ref="G3:I4"/>
  </mergeCells>
  <phoneticPr fontId="11"/>
  <dataValidations count="11">
    <dataValidation type="list" allowBlank="1" showInputMessage="1" showErrorMessage="1" sqref="F5:F14" xr:uid="{98EA07A3-AB5F-4774-B85C-BF8370008383}">
      <formula1>"○"</formula1>
    </dataValidation>
    <dataValidation type="list" allowBlank="1" showInputMessage="1" showErrorMessage="1" sqref="B33 C5:C10" xr:uid="{A7CD6DC4-5078-46A4-AA8F-4469C8F7A0B3}">
      <formula1>都道府県②</formula1>
    </dataValidation>
    <dataValidation type="list" allowBlank="1" showInputMessage="1" showErrorMessage="1" sqref="B5:B14 A25" xr:uid="{09BE6FC1-45A4-4154-8857-D46758FFDECC}">
      <formula1>$K$51:$K$58</formula1>
    </dataValidation>
    <dataValidation type="list" allowBlank="1" showInputMessage="1" showErrorMessage="1" sqref="C32" xr:uid="{24B5E9FA-F66F-4131-B82E-84A204BDC208}">
      <formula1>$O$54:$O$65</formula1>
    </dataValidation>
    <dataValidation type="list" allowBlank="1" showInputMessage="1" showErrorMessage="1" sqref="A32:B32" xr:uid="{42F9BA84-4272-4DF1-BC8A-27051B262FC6}">
      <formula1>$N$51:$N$59</formula1>
    </dataValidation>
    <dataValidation type="list" allowBlank="1" showInputMessage="1" showErrorMessage="1" sqref="G15" xr:uid="{FDE4E31E-A87A-4F7F-937C-A01A505057D8}">
      <formula1>$N$51:$N$52</formula1>
    </dataValidation>
    <dataValidation type="list" allowBlank="1" showInputMessage="1" showErrorMessage="1" sqref="F15" xr:uid="{BC874910-2770-4DC5-B2B8-61AF0D4CEDD8}">
      <formula1>$O$51:$O$52</formula1>
    </dataValidation>
    <dataValidation type="list" allowBlank="1" showInputMessage="1" showErrorMessage="1" sqref="D32" xr:uid="{0C06072A-7558-4019-B045-4DDA04EC222D}">
      <formula1>$P$54:$P$84</formula1>
    </dataValidation>
    <dataValidation type="list" allowBlank="1" showInputMessage="1" showErrorMessage="1" sqref="C15" xr:uid="{CB7EFFFD-851F-45EE-BAB0-42E6DC6427F7}">
      <formula1>$M$51:$M$97</formula1>
    </dataValidation>
    <dataValidation type="list" allowBlank="1" showInputMessage="1" showErrorMessage="1" sqref="C11:C14" xr:uid="{F108B766-2261-4FD1-8CAB-52E7E7C1BA10}">
      <formula1>都道府県①</formula1>
    </dataValidation>
    <dataValidation type="list" allowBlank="1" showInputMessage="1" showErrorMessage="1" sqref="F21:G22" xr:uid="{1F5501CC-453B-460D-9C1C-9E67302060FA}">
      <formula1>$K$51:$K$56</formula1>
    </dataValidation>
  </dataValidations>
  <printOptions horizontalCentered="1" verticalCentered="1"/>
  <pageMargins left="0.23622047244094491" right="0.23622047244094491" top="0.62992125984251968" bottom="0.62992125984251968" header="0.31496062992125984" footer="0.31496062992125984"/>
  <pageSetup paperSize="9" orientation="portrait" blackAndWhite="1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P97"/>
  <sheetViews>
    <sheetView topLeftCell="A11" zoomScale="90" zoomScaleNormal="90" workbookViewId="0">
      <selection activeCell="D8" sqref="D8:E8"/>
    </sheetView>
  </sheetViews>
  <sheetFormatPr defaultRowHeight="14.25" x14ac:dyDescent="0.15"/>
  <cols>
    <col min="1" max="1" width="4.375" style="3" customWidth="1"/>
    <col min="2" max="2" width="11.375" style="3" customWidth="1"/>
    <col min="3" max="3" width="10.125" style="3" customWidth="1"/>
    <col min="4" max="4" width="15" style="3" customWidth="1"/>
    <col min="5" max="5" width="13.375" style="3" customWidth="1"/>
    <col min="6" max="6" width="6.25" style="3" customWidth="1"/>
    <col min="7" max="7" width="6.5" style="3" customWidth="1"/>
    <col min="8" max="8" width="14.375" style="1" customWidth="1"/>
    <col min="9" max="9" width="12.5" style="1" customWidth="1"/>
    <col min="10" max="10" width="9" style="1" customWidth="1"/>
    <col min="11" max="11" width="11" style="1" customWidth="1"/>
    <col min="12" max="21" width="9" style="1" customWidth="1"/>
    <col min="22" max="16384" width="9" style="1"/>
  </cols>
  <sheetData>
    <row r="1" spans="1:9" ht="20.25" customHeight="1" x14ac:dyDescent="0.15">
      <c r="A1" s="58" t="s">
        <v>0</v>
      </c>
      <c r="B1" s="58"/>
      <c r="C1" s="58"/>
      <c r="D1" s="58"/>
      <c r="E1" s="58"/>
      <c r="F1" s="1"/>
      <c r="G1" s="1"/>
      <c r="I1" s="2" t="s">
        <v>1</v>
      </c>
    </row>
    <row r="2" spans="1:9" ht="23.25" customHeight="1" thickBot="1" x14ac:dyDescent="0.25">
      <c r="A2" s="59" t="s">
        <v>178</v>
      </c>
      <c r="B2" s="59"/>
      <c r="C2" s="59"/>
      <c r="D2" s="59"/>
      <c r="E2" s="59"/>
      <c r="F2" s="59"/>
      <c r="G2" s="59"/>
      <c r="H2" s="59"/>
      <c r="I2" s="59"/>
    </row>
    <row r="3" spans="1:9" ht="16.5" customHeight="1" x14ac:dyDescent="0.15">
      <c r="A3" s="60" t="s">
        <v>1</v>
      </c>
      <c r="B3" s="62" t="s">
        <v>174</v>
      </c>
      <c r="C3" s="64" t="s">
        <v>189</v>
      </c>
      <c r="D3" s="66" t="s">
        <v>168</v>
      </c>
      <c r="E3" s="67"/>
      <c r="F3" s="36" t="s">
        <v>105</v>
      </c>
      <c r="G3" s="70" t="s">
        <v>194</v>
      </c>
      <c r="H3" s="71"/>
      <c r="I3" s="72"/>
    </row>
    <row r="4" spans="1:9" ht="24" customHeight="1" thickBot="1" x14ac:dyDescent="0.2">
      <c r="A4" s="61"/>
      <c r="B4" s="63"/>
      <c r="C4" s="65"/>
      <c r="D4" s="68"/>
      <c r="E4" s="69"/>
      <c r="F4" s="37" t="s">
        <v>106</v>
      </c>
      <c r="G4" s="73"/>
      <c r="H4" s="74"/>
      <c r="I4" s="75"/>
    </row>
    <row r="5" spans="1:9" ht="26.25" customHeight="1" thickTop="1" x14ac:dyDescent="0.15">
      <c r="A5" s="4">
        <v>1</v>
      </c>
      <c r="B5" s="29" t="s">
        <v>163</v>
      </c>
      <c r="C5" s="30" t="s">
        <v>120</v>
      </c>
      <c r="D5" s="76" t="s">
        <v>170</v>
      </c>
      <c r="E5" s="77"/>
      <c r="F5" s="35"/>
      <c r="G5" s="78"/>
      <c r="H5" s="79"/>
      <c r="I5" s="80"/>
    </row>
    <row r="6" spans="1:9" ht="26.25" customHeight="1" x14ac:dyDescent="0.15">
      <c r="A6" s="6">
        <v>2</v>
      </c>
      <c r="B6" s="5" t="s">
        <v>160</v>
      </c>
      <c r="C6" s="31" t="s">
        <v>120</v>
      </c>
      <c r="D6" s="81" t="s">
        <v>187</v>
      </c>
      <c r="E6" s="82"/>
      <c r="F6" s="33"/>
      <c r="G6" s="83"/>
      <c r="H6" s="84"/>
      <c r="I6" s="85"/>
    </row>
    <row r="7" spans="1:9" ht="26.25" customHeight="1" x14ac:dyDescent="0.15">
      <c r="A7" s="6">
        <v>3</v>
      </c>
      <c r="B7" s="5" t="s">
        <v>167</v>
      </c>
      <c r="C7" s="31" t="s">
        <v>120</v>
      </c>
      <c r="D7" s="81" t="s">
        <v>190</v>
      </c>
      <c r="E7" s="82"/>
      <c r="F7" s="33" t="s">
        <v>50</v>
      </c>
      <c r="G7" s="83"/>
      <c r="H7" s="84"/>
      <c r="I7" s="85"/>
    </row>
    <row r="8" spans="1:9" ht="26.25" customHeight="1" x14ac:dyDescent="0.15">
      <c r="A8" s="6">
        <v>4</v>
      </c>
      <c r="B8" s="5" t="s">
        <v>160</v>
      </c>
      <c r="C8" s="31" t="s">
        <v>120</v>
      </c>
      <c r="D8" s="81" t="s">
        <v>175</v>
      </c>
      <c r="E8" s="82"/>
      <c r="F8" s="33" t="s">
        <v>50</v>
      </c>
      <c r="G8" s="83" t="s">
        <v>195</v>
      </c>
      <c r="H8" s="84"/>
      <c r="I8" s="85"/>
    </row>
    <row r="9" spans="1:9" ht="26.25" customHeight="1" x14ac:dyDescent="0.15">
      <c r="A9" s="6">
        <v>5</v>
      </c>
      <c r="B9" s="32" t="s">
        <v>166</v>
      </c>
      <c r="C9" s="31" t="s">
        <v>120</v>
      </c>
      <c r="D9" s="81" t="s">
        <v>176</v>
      </c>
      <c r="E9" s="82"/>
      <c r="F9" s="33"/>
      <c r="G9" s="83" t="s">
        <v>171</v>
      </c>
      <c r="H9" s="84"/>
      <c r="I9" s="85"/>
    </row>
    <row r="10" spans="1:9" ht="26.25" customHeight="1" x14ac:dyDescent="0.15">
      <c r="A10" s="6">
        <v>6</v>
      </c>
      <c r="B10" s="5" t="s">
        <v>165</v>
      </c>
      <c r="C10" s="17" t="s">
        <v>120</v>
      </c>
      <c r="D10" s="81" t="s">
        <v>169</v>
      </c>
      <c r="E10" s="82"/>
      <c r="F10" s="33"/>
      <c r="G10" s="83" t="s">
        <v>186</v>
      </c>
      <c r="H10" s="84"/>
      <c r="I10" s="85"/>
    </row>
    <row r="11" spans="1:9" ht="26.25" customHeight="1" x14ac:dyDescent="0.15">
      <c r="A11" s="6">
        <v>7</v>
      </c>
      <c r="B11" s="5"/>
      <c r="C11" s="17"/>
      <c r="D11" s="81"/>
      <c r="E11" s="82"/>
      <c r="F11" s="33"/>
      <c r="G11" s="83"/>
      <c r="H11" s="84"/>
      <c r="I11" s="85"/>
    </row>
    <row r="12" spans="1:9" ht="26.25" customHeight="1" x14ac:dyDescent="0.15">
      <c r="A12" s="6">
        <v>8</v>
      </c>
      <c r="B12" s="5"/>
      <c r="C12" s="17"/>
      <c r="D12" s="81"/>
      <c r="E12" s="82"/>
      <c r="F12" s="33"/>
      <c r="G12" s="83"/>
      <c r="H12" s="84"/>
      <c r="I12" s="85"/>
    </row>
    <row r="13" spans="1:9" ht="26.25" customHeight="1" x14ac:dyDescent="0.15">
      <c r="A13" s="6">
        <v>9</v>
      </c>
      <c r="B13" s="5"/>
      <c r="C13" s="17"/>
      <c r="D13" s="81"/>
      <c r="E13" s="82"/>
      <c r="F13" s="33"/>
      <c r="G13" s="83"/>
      <c r="H13" s="84"/>
      <c r="I13" s="85"/>
    </row>
    <row r="14" spans="1:9" ht="26.25" customHeight="1" thickBot="1" x14ac:dyDescent="0.2">
      <c r="A14" s="18">
        <v>10</v>
      </c>
      <c r="B14" s="19"/>
      <c r="C14" s="20"/>
      <c r="D14" s="96"/>
      <c r="E14" s="97"/>
      <c r="F14" s="34"/>
      <c r="G14" s="98"/>
      <c r="H14" s="99"/>
      <c r="I14" s="100"/>
    </row>
    <row r="15" spans="1:9" ht="8.25" customHeight="1" thickBot="1" x14ac:dyDescent="0.2">
      <c r="A15" s="7"/>
      <c r="B15" s="8"/>
      <c r="C15" s="7"/>
      <c r="D15" s="9"/>
      <c r="E15" s="9"/>
      <c r="F15" s="7"/>
      <c r="G15" s="9"/>
      <c r="H15" s="10"/>
      <c r="I15" s="10"/>
    </row>
    <row r="16" spans="1:9" ht="20.25" customHeight="1" x14ac:dyDescent="0.15">
      <c r="A16" s="101" t="s">
        <v>2</v>
      </c>
      <c r="B16" s="102"/>
      <c r="C16" s="40" t="s">
        <v>51</v>
      </c>
      <c r="D16" s="40" t="s">
        <v>101</v>
      </c>
      <c r="E16" s="48" t="s">
        <v>100</v>
      </c>
      <c r="F16" s="101" t="s">
        <v>103</v>
      </c>
      <c r="G16" s="102"/>
      <c r="H16" s="102"/>
      <c r="I16" s="103"/>
    </row>
    <row r="17" spans="1:9" ht="22.5" customHeight="1" x14ac:dyDescent="0.2">
      <c r="A17" s="104" t="s">
        <v>163</v>
      </c>
      <c r="B17" s="105"/>
      <c r="C17" s="25">
        <v>1</v>
      </c>
      <c r="D17" s="38">
        <f t="shared" ref="D17:D25" si="0">3000*C17</f>
        <v>3000</v>
      </c>
      <c r="E17" s="16"/>
      <c r="F17" s="106">
        <f>COUNTA(F5:F14)</f>
        <v>2</v>
      </c>
      <c r="G17" s="108" t="s">
        <v>102</v>
      </c>
      <c r="H17" s="110">
        <f>1000*F17</f>
        <v>2000</v>
      </c>
      <c r="I17" s="111"/>
    </row>
    <row r="18" spans="1:9" ht="22.5" customHeight="1" thickBot="1" x14ac:dyDescent="0.25">
      <c r="A18" s="104" t="s">
        <v>160</v>
      </c>
      <c r="B18" s="105"/>
      <c r="C18" s="25">
        <v>1</v>
      </c>
      <c r="D18" s="38">
        <f t="shared" si="0"/>
        <v>3000</v>
      </c>
      <c r="E18" s="11">
        <f>C18*15000</f>
        <v>15000</v>
      </c>
      <c r="F18" s="107"/>
      <c r="G18" s="109"/>
      <c r="H18" s="112"/>
      <c r="I18" s="113"/>
    </row>
    <row r="19" spans="1:9" ht="22.5" customHeight="1" x14ac:dyDescent="0.2">
      <c r="A19" s="104" t="s">
        <v>161</v>
      </c>
      <c r="B19" s="105"/>
      <c r="C19" s="25">
        <v>0</v>
      </c>
      <c r="D19" s="38">
        <f t="shared" si="0"/>
        <v>0</v>
      </c>
      <c r="E19" s="11">
        <f>C19*15000</f>
        <v>0</v>
      </c>
      <c r="F19" s="101" t="s">
        <v>182</v>
      </c>
      <c r="G19" s="102"/>
      <c r="H19" s="102"/>
      <c r="I19" s="103"/>
    </row>
    <row r="20" spans="1:9" ht="22.5" customHeight="1" x14ac:dyDescent="0.2">
      <c r="A20" s="104" t="s">
        <v>164</v>
      </c>
      <c r="B20" s="105"/>
      <c r="C20" s="25">
        <v>0</v>
      </c>
      <c r="D20" s="38">
        <f t="shared" si="0"/>
        <v>0</v>
      </c>
      <c r="E20" s="16"/>
      <c r="F20" s="118" t="s">
        <v>183</v>
      </c>
      <c r="G20" s="119"/>
      <c r="H20" s="26" t="s">
        <v>184</v>
      </c>
      <c r="I20" s="27" t="s">
        <v>185</v>
      </c>
    </row>
    <row r="21" spans="1:9" ht="22.5" customHeight="1" x14ac:dyDescent="0.2">
      <c r="A21" s="104" t="s">
        <v>162</v>
      </c>
      <c r="B21" s="105"/>
      <c r="C21" s="25">
        <v>1</v>
      </c>
      <c r="D21" s="38">
        <f t="shared" si="0"/>
        <v>3000</v>
      </c>
      <c r="E21" s="15">
        <f>C21*10000</f>
        <v>10000</v>
      </c>
      <c r="F21" s="120" t="s">
        <v>165</v>
      </c>
      <c r="G21" s="121"/>
      <c r="H21" s="24">
        <v>1</v>
      </c>
      <c r="I21" s="28">
        <f>H21*5000</f>
        <v>5000</v>
      </c>
    </row>
    <row r="22" spans="1:9" ht="22.5" customHeight="1" x14ac:dyDescent="0.2">
      <c r="A22" s="104" t="s">
        <v>165</v>
      </c>
      <c r="B22" s="105"/>
      <c r="C22" s="25">
        <f>COUNTIFS(B5:B14,"B")</f>
        <v>0</v>
      </c>
      <c r="D22" s="39">
        <f t="shared" si="0"/>
        <v>0</v>
      </c>
      <c r="E22" s="11">
        <f>C22*10000</f>
        <v>0</v>
      </c>
      <c r="F22" s="120" t="s">
        <v>164</v>
      </c>
      <c r="G22" s="121"/>
      <c r="H22" s="24">
        <v>0</v>
      </c>
      <c r="I22" s="28">
        <f t="shared" ref="I22" si="1">H22*5000</f>
        <v>0</v>
      </c>
    </row>
    <row r="23" spans="1:9" ht="22.5" customHeight="1" thickBot="1" x14ac:dyDescent="0.25">
      <c r="A23" s="104" t="s">
        <v>166</v>
      </c>
      <c r="B23" s="105"/>
      <c r="C23" s="25">
        <v>0</v>
      </c>
      <c r="D23" s="39">
        <f t="shared" si="0"/>
        <v>0</v>
      </c>
      <c r="E23" s="11">
        <f>C23*7000</f>
        <v>0</v>
      </c>
      <c r="F23" s="122"/>
      <c r="G23" s="123"/>
      <c r="H23" s="49" t="s">
        <v>188</v>
      </c>
      <c r="I23" s="50">
        <f>SUM(I21:I22)</f>
        <v>5000</v>
      </c>
    </row>
    <row r="24" spans="1:9" ht="22.5" customHeight="1" thickBot="1" x14ac:dyDescent="0.25">
      <c r="A24" s="124" t="s">
        <v>167</v>
      </c>
      <c r="B24" s="125"/>
      <c r="C24" s="41">
        <v>1</v>
      </c>
      <c r="D24" s="42">
        <f t="shared" si="0"/>
        <v>3000</v>
      </c>
      <c r="E24" s="51">
        <f>C24*7000</f>
        <v>7000</v>
      </c>
      <c r="F24" s="126" t="s">
        <v>104</v>
      </c>
      <c r="G24" s="86">
        <f>SUM(D26+E26+H17+I23)</f>
        <v>54000</v>
      </c>
      <c r="H24" s="86"/>
      <c r="I24" s="87"/>
    </row>
    <row r="25" spans="1:9" ht="24.75" customHeight="1" thickTop="1" thickBot="1" x14ac:dyDescent="0.25">
      <c r="A25" s="92" t="s">
        <v>166</v>
      </c>
      <c r="B25" s="93"/>
      <c r="C25" s="54">
        <v>1</v>
      </c>
      <c r="D25" s="55">
        <f t="shared" si="0"/>
        <v>3000</v>
      </c>
      <c r="E25" s="56" t="s">
        <v>191</v>
      </c>
      <c r="F25" s="127"/>
      <c r="G25" s="88"/>
      <c r="H25" s="88"/>
      <c r="I25" s="89"/>
    </row>
    <row r="26" spans="1:9" ht="26.25" customHeight="1" thickBot="1" x14ac:dyDescent="0.2">
      <c r="A26" s="94" t="s">
        <v>181</v>
      </c>
      <c r="B26" s="95"/>
      <c r="C26" s="95"/>
      <c r="D26" s="52">
        <f>SUM(D17:D25)</f>
        <v>15000</v>
      </c>
      <c r="E26" s="53">
        <f>SUM(E17:E24)</f>
        <v>32000</v>
      </c>
      <c r="F26" s="128"/>
      <c r="G26" s="90"/>
      <c r="H26" s="90"/>
      <c r="I26" s="91"/>
    </row>
    <row r="27" spans="1:9" ht="9" customHeight="1" x14ac:dyDescent="0.15">
      <c r="A27" s="7"/>
      <c r="B27" s="43"/>
      <c r="C27" s="43"/>
      <c r="D27" s="44"/>
      <c r="E27" s="45"/>
      <c r="F27" s="46"/>
      <c r="G27" s="47"/>
      <c r="H27" s="47"/>
      <c r="I27" s="47"/>
    </row>
    <row r="28" spans="1:9" ht="40.5" customHeight="1" x14ac:dyDescent="0.15">
      <c r="A28" s="129" t="s">
        <v>192</v>
      </c>
      <c r="B28" s="129"/>
      <c r="C28" s="129"/>
      <c r="D28" s="129"/>
      <c r="E28" s="129"/>
      <c r="F28" s="57"/>
      <c r="G28" s="57"/>
      <c r="H28" s="57"/>
      <c r="I28" s="57"/>
    </row>
    <row r="29" spans="1:9" ht="20.25" customHeight="1" x14ac:dyDescent="0.15">
      <c r="A29" s="116" t="s">
        <v>155</v>
      </c>
      <c r="B29" s="116"/>
      <c r="C29" s="116"/>
      <c r="D29" s="116"/>
      <c r="E29" s="116"/>
      <c r="F29" s="116"/>
      <c r="G29" s="116"/>
      <c r="H29" s="116"/>
      <c r="I29" s="116"/>
    </row>
    <row r="30" spans="1:9" ht="20.100000000000001" customHeight="1" x14ac:dyDescent="0.15">
      <c r="A30" s="131" t="s">
        <v>156</v>
      </c>
      <c r="B30" s="131"/>
      <c r="C30" s="131"/>
      <c r="D30" s="131"/>
      <c r="E30" s="131"/>
      <c r="F30" s="131"/>
      <c r="G30" s="131"/>
      <c r="H30" s="131"/>
      <c r="I30" s="131"/>
    </row>
    <row r="31" spans="1:9" ht="6.75" customHeight="1" x14ac:dyDescent="0.15">
      <c r="A31" s="132"/>
      <c r="B31" s="132"/>
      <c r="C31" s="132"/>
      <c r="D31" s="132"/>
      <c r="E31" s="132"/>
      <c r="F31" s="132"/>
      <c r="G31" s="132"/>
      <c r="H31" s="132"/>
      <c r="I31" s="132"/>
    </row>
    <row r="32" spans="1:9" ht="22.5" customHeight="1" x14ac:dyDescent="0.15">
      <c r="A32" s="133" t="s">
        <v>96</v>
      </c>
      <c r="B32" s="133"/>
      <c r="C32" s="12" t="s">
        <v>53</v>
      </c>
      <c r="D32" s="13" t="s">
        <v>65</v>
      </c>
      <c r="E32" s="7"/>
      <c r="F32" s="7"/>
      <c r="G32" s="7"/>
      <c r="H32" s="10"/>
      <c r="I32" s="10"/>
    </row>
    <row r="33" spans="1:9" ht="21" customHeight="1" x14ac:dyDescent="0.15">
      <c r="A33" s="14"/>
      <c r="B33" s="21" t="s">
        <v>120</v>
      </c>
      <c r="C33" s="22" t="s">
        <v>177</v>
      </c>
      <c r="D33" s="22"/>
      <c r="E33" s="23"/>
      <c r="F33" s="7"/>
      <c r="G33" s="7"/>
      <c r="H33" s="10"/>
      <c r="I33" s="10"/>
    </row>
    <row r="34" spans="1:9" ht="22.5" customHeight="1" x14ac:dyDescent="0.15">
      <c r="A34" s="7"/>
      <c r="B34" s="114" t="s">
        <v>52</v>
      </c>
      <c r="C34" s="114"/>
      <c r="D34" s="115" t="s">
        <v>193</v>
      </c>
      <c r="E34" s="115"/>
      <c r="F34" s="116" t="s">
        <v>107</v>
      </c>
      <c r="G34" s="116"/>
      <c r="H34" s="117" t="s">
        <v>180</v>
      </c>
      <c r="I34" s="117"/>
    </row>
    <row r="35" spans="1:9" ht="18.75" customHeight="1" x14ac:dyDescent="0.15">
      <c r="A35" s="10"/>
      <c r="B35" s="10"/>
      <c r="C35" s="10"/>
      <c r="D35" s="10"/>
      <c r="E35" s="10"/>
      <c r="F35" s="10"/>
      <c r="G35" s="10"/>
      <c r="H35" s="10" t="s">
        <v>179</v>
      </c>
      <c r="I35" s="10"/>
    </row>
    <row r="36" spans="1:9" ht="22.5" customHeight="1" x14ac:dyDescent="0.15"/>
    <row r="37" spans="1:9" ht="22.5" customHeight="1" x14ac:dyDescent="0.15"/>
    <row r="39" spans="1:9" ht="22.5" customHeight="1" x14ac:dyDescent="0.15"/>
    <row r="40" spans="1:9" ht="22.5" customHeight="1" x14ac:dyDescent="0.15"/>
    <row r="41" spans="1:9" ht="22.5" customHeight="1" x14ac:dyDescent="0.15"/>
    <row r="42" spans="1:9" ht="22.5" customHeight="1" x14ac:dyDescent="0.15"/>
    <row r="43" spans="1:9" ht="22.5" customHeight="1" x14ac:dyDescent="0.15"/>
    <row r="44" spans="1:9" ht="22.5" customHeight="1" x14ac:dyDescent="0.15"/>
    <row r="45" spans="1:9" ht="22.5" customHeight="1" x14ac:dyDescent="0.15"/>
    <row r="46" spans="1:9" ht="22.5" customHeight="1" x14ac:dyDescent="0.15"/>
    <row r="47" spans="1:9" ht="22.5" customHeight="1" x14ac:dyDescent="0.15"/>
    <row r="48" spans="1:9" ht="22.5" customHeight="1" x14ac:dyDescent="0.15"/>
    <row r="49" spans="11:16" ht="22.5" customHeight="1" x14ac:dyDescent="0.15"/>
    <row r="51" spans="11:16" x14ac:dyDescent="0.15">
      <c r="K51" s="1" t="s">
        <v>163</v>
      </c>
      <c r="L51" s="1" t="s">
        <v>108</v>
      </c>
      <c r="M51" s="1" t="s">
        <v>3</v>
      </c>
      <c r="N51" s="1" t="s">
        <v>96</v>
      </c>
    </row>
    <row r="52" spans="11:16" x14ac:dyDescent="0.15">
      <c r="K52" s="1" t="s">
        <v>160</v>
      </c>
      <c r="L52" s="1" t="s">
        <v>109</v>
      </c>
      <c r="M52" s="1" t="s">
        <v>4</v>
      </c>
      <c r="N52" s="1" t="s">
        <v>97</v>
      </c>
    </row>
    <row r="53" spans="11:16" x14ac:dyDescent="0.15">
      <c r="K53" s="1" t="s">
        <v>161</v>
      </c>
      <c r="L53" s="1" t="s">
        <v>110</v>
      </c>
      <c r="M53" s="1" t="s">
        <v>5</v>
      </c>
      <c r="N53" s="1" t="s">
        <v>98</v>
      </c>
    </row>
    <row r="54" spans="11:16" x14ac:dyDescent="0.15">
      <c r="K54" s="1" t="s">
        <v>164</v>
      </c>
      <c r="L54" s="1" t="s">
        <v>111</v>
      </c>
      <c r="M54" s="1" t="s">
        <v>6</v>
      </c>
      <c r="N54" s="1" t="s">
        <v>99</v>
      </c>
      <c r="O54" s="1" t="s">
        <v>53</v>
      </c>
      <c r="P54" s="1" t="s">
        <v>65</v>
      </c>
    </row>
    <row r="55" spans="11:16" x14ac:dyDescent="0.15">
      <c r="K55" s="1" t="s">
        <v>162</v>
      </c>
      <c r="L55" s="1" t="s">
        <v>112</v>
      </c>
      <c r="M55" s="1" t="s">
        <v>7</v>
      </c>
      <c r="N55" s="1" t="s">
        <v>157</v>
      </c>
      <c r="O55" s="1" t="s">
        <v>54</v>
      </c>
      <c r="P55" s="1" t="s">
        <v>66</v>
      </c>
    </row>
    <row r="56" spans="11:16" x14ac:dyDescent="0.15">
      <c r="K56" s="1" t="s">
        <v>165</v>
      </c>
      <c r="L56" s="1" t="s">
        <v>113</v>
      </c>
      <c r="M56" s="1" t="s">
        <v>8</v>
      </c>
      <c r="N56" s="1" t="s">
        <v>158</v>
      </c>
      <c r="O56" s="1" t="s">
        <v>55</v>
      </c>
      <c r="P56" s="1" t="s">
        <v>67</v>
      </c>
    </row>
    <row r="57" spans="11:16" x14ac:dyDescent="0.15">
      <c r="K57" s="1" t="s">
        <v>166</v>
      </c>
      <c r="L57" s="1" t="s">
        <v>114</v>
      </c>
      <c r="M57" s="1" t="s">
        <v>9</v>
      </c>
      <c r="N57" s="1" t="s">
        <v>159</v>
      </c>
      <c r="O57" s="1" t="s">
        <v>56</v>
      </c>
      <c r="P57" s="1" t="s">
        <v>68</v>
      </c>
    </row>
    <row r="58" spans="11:16" x14ac:dyDescent="0.15">
      <c r="K58" s="1" t="s">
        <v>167</v>
      </c>
      <c r="L58" s="1" t="s">
        <v>115</v>
      </c>
      <c r="M58" s="1" t="s">
        <v>10</v>
      </c>
      <c r="N58" s="1" t="s">
        <v>172</v>
      </c>
      <c r="O58" s="1" t="s">
        <v>57</v>
      </c>
      <c r="P58" s="1" t="s">
        <v>69</v>
      </c>
    </row>
    <row r="59" spans="11:16" x14ac:dyDescent="0.15">
      <c r="L59" s="1" t="s">
        <v>116</v>
      </c>
      <c r="M59" s="1" t="s">
        <v>11</v>
      </c>
      <c r="N59" s="1" t="s">
        <v>173</v>
      </c>
      <c r="O59" s="1" t="s">
        <v>58</v>
      </c>
      <c r="P59" s="1" t="s">
        <v>70</v>
      </c>
    </row>
    <row r="60" spans="11:16" x14ac:dyDescent="0.15">
      <c r="L60" s="1" t="s">
        <v>117</v>
      </c>
      <c r="M60" s="1" t="s">
        <v>12</v>
      </c>
      <c r="O60" s="1" t="s">
        <v>59</v>
      </c>
      <c r="P60" s="1" t="s">
        <v>71</v>
      </c>
    </row>
    <row r="61" spans="11:16" x14ac:dyDescent="0.15">
      <c r="L61" s="1" t="s">
        <v>118</v>
      </c>
      <c r="M61" s="1" t="s">
        <v>13</v>
      </c>
      <c r="O61" s="1" t="s">
        <v>60</v>
      </c>
      <c r="P61" s="1" t="s">
        <v>72</v>
      </c>
    </row>
    <row r="62" spans="11:16" x14ac:dyDescent="0.15">
      <c r="L62" s="1" t="s">
        <v>119</v>
      </c>
      <c r="M62" s="1" t="s">
        <v>14</v>
      </c>
      <c r="O62" s="1" t="s">
        <v>61</v>
      </c>
      <c r="P62" s="1" t="s">
        <v>73</v>
      </c>
    </row>
    <row r="63" spans="11:16" x14ac:dyDescent="0.15">
      <c r="L63" s="1" t="s">
        <v>120</v>
      </c>
      <c r="M63" s="1" t="s">
        <v>15</v>
      </c>
      <c r="O63" s="1" t="s">
        <v>62</v>
      </c>
      <c r="P63" s="1" t="s">
        <v>74</v>
      </c>
    </row>
    <row r="64" spans="11:16" x14ac:dyDescent="0.15">
      <c r="L64" s="1" t="s">
        <v>121</v>
      </c>
      <c r="M64" s="1" t="s">
        <v>16</v>
      </c>
      <c r="O64" s="1" t="s">
        <v>63</v>
      </c>
      <c r="P64" s="1" t="s">
        <v>75</v>
      </c>
    </row>
    <row r="65" spans="12:16" x14ac:dyDescent="0.15">
      <c r="L65" s="1" t="s">
        <v>122</v>
      </c>
      <c r="M65" s="1" t="s">
        <v>17</v>
      </c>
      <c r="O65" s="1" t="s">
        <v>64</v>
      </c>
      <c r="P65" s="1" t="s">
        <v>76</v>
      </c>
    </row>
    <row r="66" spans="12:16" x14ac:dyDescent="0.15">
      <c r="L66" s="1" t="s">
        <v>123</v>
      </c>
      <c r="M66" s="1" t="s">
        <v>18</v>
      </c>
      <c r="P66" s="1" t="s">
        <v>77</v>
      </c>
    </row>
    <row r="67" spans="12:16" x14ac:dyDescent="0.15">
      <c r="L67" s="1" t="s">
        <v>124</v>
      </c>
      <c r="M67" s="1" t="s">
        <v>19</v>
      </c>
      <c r="P67" s="1" t="s">
        <v>78</v>
      </c>
    </row>
    <row r="68" spans="12:16" x14ac:dyDescent="0.15">
      <c r="L68" s="1" t="s">
        <v>125</v>
      </c>
      <c r="M68" s="1" t="s">
        <v>20</v>
      </c>
      <c r="P68" s="1" t="s">
        <v>79</v>
      </c>
    </row>
    <row r="69" spans="12:16" x14ac:dyDescent="0.15">
      <c r="L69" s="1" t="s">
        <v>126</v>
      </c>
      <c r="M69" s="1" t="s">
        <v>21</v>
      </c>
      <c r="P69" s="1" t="s">
        <v>80</v>
      </c>
    </row>
    <row r="70" spans="12:16" x14ac:dyDescent="0.15">
      <c r="L70" s="1" t="s">
        <v>127</v>
      </c>
      <c r="M70" s="1" t="s">
        <v>22</v>
      </c>
      <c r="P70" s="1" t="s">
        <v>81</v>
      </c>
    </row>
    <row r="71" spans="12:16" x14ac:dyDescent="0.15">
      <c r="L71" s="1" t="s">
        <v>128</v>
      </c>
      <c r="M71" s="1" t="s">
        <v>23</v>
      </c>
      <c r="P71" s="1" t="s">
        <v>82</v>
      </c>
    </row>
    <row r="72" spans="12:16" x14ac:dyDescent="0.15">
      <c r="L72" s="1" t="s">
        <v>129</v>
      </c>
      <c r="M72" s="1" t="s">
        <v>24</v>
      </c>
      <c r="P72" s="1" t="s">
        <v>83</v>
      </c>
    </row>
    <row r="73" spans="12:16" x14ac:dyDescent="0.15">
      <c r="L73" s="1" t="s">
        <v>130</v>
      </c>
      <c r="M73" s="1" t="s">
        <v>25</v>
      </c>
      <c r="P73" s="1" t="s">
        <v>84</v>
      </c>
    </row>
    <row r="74" spans="12:16" x14ac:dyDescent="0.15">
      <c r="L74" s="1" t="s">
        <v>131</v>
      </c>
      <c r="M74" s="1" t="s">
        <v>26</v>
      </c>
      <c r="P74" s="1" t="s">
        <v>85</v>
      </c>
    </row>
    <row r="75" spans="12:16" x14ac:dyDescent="0.15">
      <c r="L75" s="1" t="s">
        <v>132</v>
      </c>
      <c r="M75" s="1" t="s">
        <v>27</v>
      </c>
      <c r="P75" s="1" t="s">
        <v>86</v>
      </c>
    </row>
    <row r="76" spans="12:16" x14ac:dyDescent="0.15">
      <c r="L76" s="1" t="s">
        <v>133</v>
      </c>
      <c r="M76" s="1" t="s">
        <v>28</v>
      </c>
      <c r="P76" s="1" t="s">
        <v>87</v>
      </c>
    </row>
    <row r="77" spans="12:16" x14ac:dyDescent="0.15">
      <c r="L77" s="1" t="s">
        <v>134</v>
      </c>
      <c r="M77" s="1" t="s">
        <v>29</v>
      </c>
      <c r="P77" s="1" t="s">
        <v>88</v>
      </c>
    </row>
    <row r="78" spans="12:16" x14ac:dyDescent="0.15">
      <c r="L78" s="1" t="s">
        <v>135</v>
      </c>
      <c r="M78" s="1" t="s">
        <v>30</v>
      </c>
      <c r="P78" s="1" t="s">
        <v>89</v>
      </c>
    </row>
    <row r="79" spans="12:16" x14ac:dyDescent="0.15">
      <c r="L79" s="1" t="s">
        <v>136</v>
      </c>
      <c r="M79" s="1" t="s">
        <v>31</v>
      </c>
      <c r="P79" s="1" t="s">
        <v>90</v>
      </c>
    </row>
    <row r="80" spans="12:16" x14ac:dyDescent="0.15">
      <c r="L80" s="1" t="s">
        <v>137</v>
      </c>
      <c r="M80" s="1" t="s">
        <v>32</v>
      </c>
      <c r="P80" s="1" t="s">
        <v>91</v>
      </c>
    </row>
    <row r="81" spans="12:16" x14ac:dyDescent="0.15">
      <c r="L81" s="1" t="s">
        <v>138</v>
      </c>
      <c r="M81" s="1" t="s">
        <v>33</v>
      </c>
      <c r="P81" s="1" t="s">
        <v>92</v>
      </c>
    </row>
    <row r="82" spans="12:16" x14ac:dyDescent="0.15">
      <c r="L82" s="1" t="s">
        <v>139</v>
      </c>
      <c r="M82" s="1" t="s">
        <v>34</v>
      </c>
      <c r="P82" s="1" t="s">
        <v>93</v>
      </c>
    </row>
    <row r="83" spans="12:16" x14ac:dyDescent="0.15">
      <c r="L83" s="1" t="s">
        <v>140</v>
      </c>
      <c r="M83" s="1" t="s">
        <v>35</v>
      </c>
      <c r="P83" s="1" t="s">
        <v>94</v>
      </c>
    </row>
    <row r="84" spans="12:16" x14ac:dyDescent="0.15">
      <c r="L84" s="1" t="s">
        <v>141</v>
      </c>
      <c r="M84" s="1" t="s">
        <v>36</v>
      </c>
      <c r="P84" s="1" t="s">
        <v>95</v>
      </c>
    </row>
    <row r="85" spans="12:16" x14ac:dyDescent="0.15">
      <c r="L85" s="1" t="s">
        <v>142</v>
      </c>
      <c r="M85" s="1" t="s">
        <v>37</v>
      </c>
    </row>
    <row r="86" spans="12:16" x14ac:dyDescent="0.15">
      <c r="L86" s="1" t="s">
        <v>143</v>
      </c>
      <c r="M86" s="1" t="s">
        <v>38</v>
      </c>
    </row>
    <row r="87" spans="12:16" x14ac:dyDescent="0.15">
      <c r="L87" s="1" t="s">
        <v>144</v>
      </c>
      <c r="M87" s="1" t="s">
        <v>39</v>
      </c>
    </row>
    <row r="88" spans="12:16" x14ac:dyDescent="0.15">
      <c r="L88" s="1" t="s">
        <v>145</v>
      </c>
      <c r="M88" s="1" t="s">
        <v>40</v>
      </c>
    </row>
    <row r="89" spans="12:16" x14ac:dyDescent="0.15">
      <c r="L89" s="1" t="s">
        <v>146</v>
      </c>
      <c r="M89" s="1" t="s">
        <v>41</v>
      </c>
    </row>
    <row r="90" spans="12:16" x14ac:dyDescent="0.15">
      <c r="L90" s="1" t="s">
        <v>147</v>
      </c>
      <c r="M90" s="1" t="s">
        <v>42</v>
      </c>
    </row>
    <row r="91" spans="12:16" x14ac:dyDescent="0.15">
      <c r="L91" s="1" t="s">
        <v>148</v>
      </c>
      <c r="M91" s="1" t="s">
        <v>43</v>
      </c>
    </row>
    <row r="92" spans="12:16" x14ac:dyDescent="0.15">
      <c r="L92" s="1" t="s">
        <v>149</v>
      </c>
      <c r="M92" s="1" t="s">
        <v>44</v>
      </c>
    </row>
    <row r="93" spans="12:16" x14ac:dyDescent="0.15">
      <c r="L93" s="1" t="s">
        <v>150</v>
      </c>
      <c r="M93" s="1" t="s">
        <v>45</v>
      </c>
    </row>
    <row r="94" spans="12:16" x14ac:dyDescent="0.15">
      <c r="L94" s="1" t="s">
        <v>151</v>
      </c>
      <c r="M94" s="1" t="s">
        <v>46</v>
      </c>
    </row>
    <row r="95" spans="12:16" x14ac:dyDescent="0.15">
      <c r="L95" s="1" t="s">
        <v>152</v>
      </c>
      <c r="M95" s="1" t="s">
        <v>47</v>
      </c>
    </row>
    <row r="96" spans="12:16" x14ac:dyDescent="0.15">
      <c r="L96" s="1" t="s">
        <v>153</v>
      </c>
      <c r="M96" s="1" t="s">
        <v>48</v>
      </c>
    </row>
    <row r="97" spans="12:13" x14ac:dyDescent="0.15">
      <c r="L97" s="1" t="s">
        <v>154</v>
      </c>
      <c r="M97" s="1" t="s">
        <v>49</v>
      </c>
    </row>
  </sheetData>
  <mergeCells count="58">
    <mergeCell ref="A28:E28"/>
    <mergeCell ref="A21:B21"/>
    <mergeCell ref="F22:G22"/>
    <mergeCell ref="F24:F26"/>
    <mergeCell ref="G24:I26"/>
    <mergeCell ref="F23:G23"/>
    <mergeCell ref="A26:C26"/>
    <mergeCell ref="A22:B22"/>
    <mergeCell ref="A23:B23"/>
    <mergeCell ref="A24:B24"/>
    <mergeCell ref="A25:B25"/>
    <mergeCell ref="A29:I29"/>
    <mergeCell ref="A30:I30"/>
    <mergeCell ref="A31:I31"/>
    <mergeCell ref="B34:C34"/>
    <mergeCell ref="D34:E34"/>
    <mergeCell ref="F34:G34"/>
    <mergeCell ref="H34:I34"/>
    <mergeCell ref="A32:B32"/>
    <mergeCell ref="A1:E1"/>
    <mergeCell ref="A2:I2"/>
    <mergeCell ref="A3:A4"/>
    <mergeCell ref="B3:B4"/>
    <mergeCell ref="C3:C4"/>
    <mergeCell ref="D3:E4"/>
    <mergeCell ref="G3:I4"/>
    <mergeCell ref="D5:E5"/>
    <mergeCell ref="D6:E6"/>
    <mergeCell ref="D7:E7"/>
    <mergeCell ref="D8:E8"/>
    <mergeCell ref="D9:E9"/>
    <mergeCell ref="D10:E10"/>
    <mergeCell ref="D11:E11"/>
    <mergeCell ref="D12:E12"/>
    <mergeCell ref="D13:E13"/>
    <mergeCell ref="D14:E14"/>
    <mergeCell ref="G5:I5"/>
    <mergeCell ref="G6:I6"/>
    <mergeCell ref="G7:I7"/>
    <mergeCell ref="G8:I8"/>
    <mergeCell ref="G9:I9"/>
    <mergeCell ref="G10:I10"/>
    <mergeCell ref="G11:I11"/>
    <mergeCell ref="G12:I12"/>
    <mergeCell ref="G13:I13"/>
    <mergeCell ref="G14:I14"/>
    <mergeCell ref="F16:I16"/>
    <mergeCell ref="F20:G20"/>
    <mergeCell ref="F21:G21"/>
    <mergeCell ref="F17:F18"/>
    <mergeCell ref="G17:G18"/>
    <mergeCell ref="H17:I18"/>
    <mergeCell ref="F19:I19"/>
    <mergeCell ref="A16:B16"/>
    <mergeCell ref="A17:B17"/>
    <mergeCell ref="A18:B18"/>
    <mergeCell ref="A19:B19"/>
    <mergeCell ref="A20:B20"/>
  </mergeCells>
  <phoneticPr fontId="2"/>
  <dataValidations count="10">
    <dataValidation type="list" allowBlank="1" showInputMessage="1" showErrorMessage="1" sqref="C11:C14" xr:uid="{00000000-0002-0000-0000-000000000000}">
      <formula1>都道府県①</formula1>
    </dataValidation>
    <dataValidation type="list" allowBlank="1" showInputMessage="1" showErrorMessage="1" sqref="C15" xr:uid="{00000000-0002-0000-0000-000002000000}">
      <formula1>$M$51:$M$97</formula1>
    </dataValidation>
    <dataValidation type="list" allowBlank="1" showInputMessage="1" showErrorMessage="1" sqref="D32" xr:uid="{00000000-0002-0000-0000-000003000000}">
      <formula1>$P$54:$P$84</formula1>
    </dataValidation>
    <dataValidation type="list" allowBlank="1" showInputMessage="1" showErrorMessage="1" sqref="F15" xr:uid="{00000000-0002-0000-0000-000004000000}">
      <formula1>$O$51:$O$52</formula1>
    </dataValidation>
    <dataValidation type="list" allowBlank="1" showInputMessage="1" showErrorMessage="1" sqref="G15" xr:uid="{00000000-0002-0000-0000-000005000000}">
      <formula1>$N$51:$N$52</formula1>
    </dataValidation>
    <dataValidation type="list" allowBlank="1" showInputMessage="1" showErrorMessage="1" sqref="A32:B32" xr:uid="{00000000-0002-0000-0000-000006000000}">
      <formula1>$N$51:$N$59</formula1>
    </dataValidation>
    <dataValidation type="list" allowBlank="1" showInputMessage="1" showErrorMessage="1" sqref="C32" xr:uid="{00000000-0002-0000-0000-000007000000}">
      <formula1>$O$54:$O$65</formula1>
    </dataValidation>
    <dataValidation type="list" allowBlank="1" showInputMessage="1" showErrorMessage="1" sqref="F21:F22 G21 B5:B14 A25" xr:uid="{F7D5650B-88F5-4102-8DF7-5DA459735B68}">
      <formula1>$K$51:$K$58</formula1>
    </dataValidation>
    <dataValidation type="list" allowBlank="1" showInputMessage="1" showErrorMessage="1" sqref="B33 C5:C10" xr:uid="{1EF170DE-2F38-40C5-9125-F38207A6F666}">
      <formula1>都道府県②</formula1>
    </dataValidation>
    <dataValidation type="list" allowBlank="1" showInputMessage="1" showErrorMessage="1" sqref="F5:F14" xr:uid="{F63ACA57-6DF3-494B-AE01-BB2AB2EFF55A}">
      <formula1>"○"</formula1>
    </dataValidation>
  </dataValidations>
  <printOptions horizontalCentered="1" verticalCentered="1"/>
  <pageMargins left="0.23622047244094491" right="0.23622047244094491" top="0.62992125984251968" bottom="0.62992125984251968" header="0.31496062992125984" footer="0.31496062992125984"/>
  <pageSetup paperSize="9" orientation="portrait" blackAndWhite="1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12</vt:i4>
      </vt:variant>
    </vt:vector>
  </HeadingPairs>
  <TitlesOfParts>
    <vt:vector size="14" baseType="lpstr">
      <vt:lpstr>審判ワッペン・手帳申込書</vt:lpstr>
      <vt:lpstr>(例)</vt:lpstr>
      <vt:lpstr>'(例)'!Print_Area</vt:lpstr>
      <vt:lpstr>審判ワッペン・手帳申込書!Print_Area</vt:lpstr>
      <vt:lpstr>'(例)'!月</vt:lpstr>
      <vt:lpstr>審判ワッペン・手帳申込書!月</vt:lpstr>
      <vt:lpstr>'(例)'!西暦</vt:lpstr>
      <vt:lpstr>審判ワッペン・手帳申込書!西暦</vt:lpstr>
      <vt:lpstr>'(例)'!都道府県①</vt:lpstr>
      <vt:lpstr>審判ワッペン・手帳申込書!都道府県①</vt:lpstr>
      <vt:lpstr>'(例)'!都道府県②</vt:lpstr>
      <vt:lpstr>審判ワッペン・手帳申込書!都道府県②</vt:lpstr>
      <vt:lpstr>'(例)'!日</vt:lpstr>
      <vt:lpstr>審判ワッペン・手帳申込書!日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関東ボクシング連盟</dc:creator>
  <cp:lastModifiedBy>冨岡 誠</cp:lastModifiedBy>
  <cp:lastPrinted>2024-04-04T02:39:56Z</cp:lastPrinted>
  <dcterms:created xsi:type="dcterms:W3CDTF">2016-12-22T01:47:58Z</dcterms:created>
  <dcterms:modified xsi:type="dcterms:W3CDTF">2024-11-28T00:24:35Z</dcterms:modified>
</cp:coreProperties>
</file>